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Веб сайтга\"/>
    </mc:Choice>
  </mc:AlternateContent>
  <xr:revisionPtr revIDLastSave="0" documentId="8_{2CAA2DDF-920A-4EF4-A4B5-54F9AF7D4951}" xr6:coauthVersionLast="47" xr6:coauthVersionMax="47" xr10:uidLastSave="{00000000-0000-0000-0000-000000000000}"/>
  <bookViews>
    <workbookView xWindow="-120" yWindow="-120" windowWidth="29040" windowHeight="15840" tabRatio="772" activeTab="1"/>
  </bookViews>
  <sheets>
    <sheet name="Мундарижа" sheetId="13" r:id="rId1"/>
    <sheet name="1-илова " sheetId="1" r:id="rId2"/>
    <sheet name="2-илова" sheetId="2" r:id="rId3"/>
    <sheet name="3-илова" sheetId="3" r:id="rId4"/>
    <sheet name="4-илова" sheetId="19" r:id="rId5"/>
    <sheet name="5-илова" sheetId="20" r:id="rId6"/>
    <sheet name="6-илова" sheetId="6" r:id="rId7"/>
    <sheet name="7-илова" sheetId="7" r:id="rId8"/>
    <sheet name="8-илова" sheetId="8" r:id="rId9"/>
    <sheet name="9-илова" sheetId="9" r:id="rId10"/>
    <sheet name="10-илова" sheetId="10" r:id="rId11"/>
    <sheet name="11-илова" sheetId="11" r:id="rId12"/>
    <sheet name="12-илова" sheetId="12" r:id="rId13"/>
    <sheet name="13-илова" sheetId="14" r:id="rId14"/>
    <sheet name="14-илова" sheetId="15" r:id="rId15"/>
    <sheet name="15-илова" sheetId="17" r:id="rId16"/>
    <sheet name="Лист1" sheetId="18" r:id="rId17"/>
  </sheets>
  <externalReferences>
    <externalReference r:id="rId18"/>
    <externalReference r:id="rId19"/>
  </externalReferences>
  <definedNames>
    <definedName name="_xlnm._FilterDatabase" localSheetId="5" hidden="1">'5-илова'!$A$9:$L$42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6" i="20" l="1"/>
  <c r="J115" i="20"/>
  <c r="J114" i="20"/>
  <c r="J113" i="20"/>
  <c r="J112" i="20"/>
  <c r="J111" i="20"/>
  <c r="J110" i="20"/>
  <c r="J109" i="20"/>
  <c r="J108" i="20"/>
  <c r="J107" i="20"/>
  <c r="J106" i="20"/>
  <c r="J105" i="20"/>
  <c r="J104" i="20"/>
  <c r="J103" i="20"/>
  <c r="J102" i="20"/>
  <c r="J101" i="20"/>
  <c r="J100" i="20"/>
  <c r="J99" i="20"/>
  <c r="J98" i="20"/>
  <c r="J97" i="20"/>
  <c r="J96" i="20"/>
  <c r="J95" i="20"/>
  <c r="J94" i="20"/>
  <c r="J93" i="20"/>
  <c r="J92" i="20"/>
  <c r="J91" i="20"/>
  <c r="J90" i="20"/>
  <c r="J89" i="20"/>
  <c r="J88" i="20"/>
  <c r="J87" i="20"/>
  <c r="J86" i="20"/>
  <c r="J85" i="20"/>
  <c r="J84" i="20"/>
  <c r="J83" i="20"/>
  <c r="J82" i="20"/>
  <c r="J81" i="20"/>
  <c r="J80" i="20"/>
  <c r="J79" i="20"/>
  <c r="J78" i="20"/>
  <c r="J77" i="20"/>
  <c r="J76" i="20"/>
  <c r="J75" i="20"/>
  <c r="J74" i="20"/>
  <c r="J73" i="20"/>
  <c r="J72" i="20"/>
  <c r="J71" i="20"/>
  <c r="J70" i="20"/>
  <c r="J69" i="20"/>
  <c r="J68" i="20"/>
  <c r="J67" i="20"/>
  <c r="J66" i="20"/>
  <c r="J65" i="20"/>
  <c r="J64" i="20"/>
  <c r="J63" i="20"/>
  <c r="J62" i="20"/>
  <c r="J61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A36" i="20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A12" i="20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L11" i="20"/>
  <c r="A11" i="20"/>
  <c r="L10" i="20"/>
  <c r="L117" i="20" s="1"/>
  <c r="A30" i="19" l="1"/>
  <c r="A31" i="19" s="1"/>
  <c r="A32" i="19" s="1"/>
  <c r="A33" i="19" s="1"/>
  <c r="A34" i="19" s="1"/>
  <c r="A35" i="19" s="1"/>
  <c r="A36" i="19" s="1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E18" i="3" l="1"/>
  <c r="E17" i="3"/>
  <c r="E14" i="3"/>
  <c r="D14" i="3"/>
  <c r="E13" i="3"/>
  <c r="E11" i="1" l="1"/>
  <c r="D11" i="1"/>
  <c r="F11" i="1"/>
  <c r="C10" i="1"/>
  <c r="C11" i="1" s="1"/>
</calcChain>
</file>

<file path=xl/sharedStrings.xml><?xml version="1.0" encoding="utf-8"?>
<sst xmlns="http://schemas.openxmlformats.org/spreadsheetml/2006/main" count="1210" uniqueCount="525">
  <si>
    <t>1.</t>
  </si>
  <si>
    <t>2.</t>
  </si>
  <si>
    <t>3.</t>
  </si>
  <si>
    <t>Жами</t>
  </si>
  <si>
    <t>4.</t>
  </si>
  <si>
    <t>5.</t>
  </si>
  <si>
    <t>6.</t>
  </si>
  <si>
    <t>I</t>
  </si>
  <si>
    <t>II</t>
  </si>
  <si>
    <t>III</t>
  </si>
  <si>
    <t>IV</t>
  </si>
  <si>
    <t>V</t>
  </si>
  <si>
    <t>VI</t>
  </si>
  <si>
    <t>7.</t>
  </si>
  <si>
    <t>8.</t>
  </si>
  <si>
    <t>9.</t>
  </si>
  <si>
    <t>10.</t>
  </si>
  <si>
    <t>х</t>
  </si>
  <si>
    <t>11.</t>
  </si>
  <si>
    <t>12.</t>
  </si>
  <si>
    <t>13.</t>
  </si>
  <si>
    <t>14.</t>
  </si>
  <si>
    <t>15.</t>
  </si>
  <si>
    <t>Телевизор</t>
  </si>
  <si>
    <t>комплект</t>
  </si>
  <si>
    <t xml:space="preserve">1-ILOVA </t>
  </si>
  <si>
    <t>MAʼLUMOT</t>
  </si>
  <si>
    <t>T/r</t>
  </si>
  <si>
    <t>Oʻz tasarrufidagi byudjet tashkilotlarining nomlanishi</t>
  </si>
  <si>
    <t>Hisobot davri mobaynida byudjetdan ajratilayotgan mablagʻlar summasi</t>
  </si>
  <si>
    <t>jami</t>
  </si>
  <si>
    <t>shundan:</t>
  </si>
  <si>
    <t>ish haqi va unga tenglashtiruvchi toʻlovlar miqdori</t>
  </si>
  <si>
    <t>yagona ijtimoiy soliq</t>
  </si>
  <si>
    <t>boshqa joriy xarajatlar</t>
  </si>
  <si>
    <t>obyektlarni loyihalashtirish, qurish, (rekonstruksiya qilish) va taʼmirlash ishlari uchun kapital qoʻyilmalar</t>
  </si>
  <si>
    <t>Maxalliy byudjet</t>
  </si>
  <si>
    <t xml:space="preserve">Budjet jarayonining ochiqligini taʼminlash maqsadida rasmiy veb-saytlarda maʼlumotlarni joylashtirish tartibi toʻgʻrisidagi nizomga </t>
  </si>
  <si>
    <t>2024-yilda Fargʻona viloyat adliya boshqarmasi budjetdan ajratilgan mablagʻlarning chegaralangan miqdorining oʻz tasarrufidagi byudjet 
tashkilotlari kesimida taqsimoti toʻgʻrisida</t>
  </si>
  <si>
    <t>Hisobot davri</t>
  </si>
  <si>
    <t>Yoʻnalishlari</t>
  </si>
  <si>
    <t>Tovar (ish va xizmat)lar xarid qilish uchun tuzilgan shartnomalar</t>
  </si>
  <si>
    <t xml:space="preserve">Moliyalashtirish manbasi* </t>
  </si>
  <si>
    <t>soni</t>
  </si>
  <si>
    <t>summasi</t>
  </si>
  <si>
    <t>1-chorak</t>
  </si>
  <si>
    <t>asosiy vositalar xarid qilish</t>
  </si>
  <si>
    <t>Byudjet tashkilotlarining byudjetdan tashqari jamgʻarmalar mablagʻlari</t>
  </si>
  <si>
    <t>kam baholi va tez eskiruvchi buyumlar xarid qilish</t>
  </si>
  <si>
    <t>qurilish, rekonstruksiya qilish va taʼmirlash</t>
  </si>
  <si>
    <t>saqlash xarajatlari bilan bogʻliq xaridlar</t>
  </si>
  <si>
    <t>Byudjet tashkilotlarining byudjetdan tashqari jamgʻarmalar va Davlat byudjeti mablagʻlari</t>
  </si>
  <si>
    <t>2-chorak</t>
  </si>
  <si>
    <t>3-chorak</t>
  </si>
  <si>
    <t xml:space="preserve">Byudjet tashkilotlarining byudjetdan tashqari jamgʻarmalar mablagʻlari
</t>
  </si>
  <si>
    <t>4-chorak</t>
  </si>
  <si>
    <t>3-ILOVA</t>
  </si>
  <si>
    <t>2021-yilda Fargʻona viloyat adliya boshqarmasi tomonidan oʻtkazilgan tanlovlar (tenderlar) va amalga 
oshirilgan davlat xaridlari toʻgʻrisidagi</t>
  </si>
  <si>
    <t>MAʼLUMOTLAR</t>
  </si>
  <si>
    <t>soʻmda</t>
  </si>
  <si>
    <t xml:space="preserve">Budjet jarayonining ochiqligini 
taʼminlash maqsadida rasmiy veb-saytlarda maʼlumotlarni joylashtirish tartibi toʻgʻrisidagi nizomga </t>
  </si>
  <si>
    <t>* Izoh: Moliyalashtirish manbasi aniq koʻrsatiladi. Moliyalashtirish manbalari: Oʻzbekiston Respublikasining Davlat byudjeti, 
Davlat maqsadli jamgʻarma mablagʻlari, Oʻzbekiston Respublikasi Davlat byudjeti tarkibidagi byudjetlarning qoʻshimcha manbalari, byudjet tashkilotlarining byudjetdan tashqari jamgʻarmalari mablagʻlari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</si>
  <si>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</si>
  <si>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</si>
  <si>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</si>
  <si>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</si>
  <si>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</si>
  <si>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</si>
  <si>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</si>
  <si>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</si>
  <si>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</si>
  <si>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</si>
  <si>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</si>
  <si>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</si>
  <si>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Markaziy apparat</t>
  </si>
  <si>
    <t>2024-yil 1-chorak</t>
  </si>
  <si>
    <t>Водомер</t>
  </si>
  <si>
    <t>400121860304017033602009001</t>
  </si>
  <si>
    <t>Elektron doʻkon</t>
  </si>
  <si>
    <t>2015435</t>
  </si>
  <si>
    <t>MCHJ AT-TORIQ AS-SAHIH</t>
  </si>
  <si>
    <t>308840824</t>
  </si>
  <si>
    <t>шт</t>
  </si>
  <si>
    <t>Комплект ЗИП</t>
  </si>
  <si>
    <t>401021860304017033602009003</t>
  </si>
  <si>
    <t>"SULFOZ MAX" MCHJ</t>
  </si>
  <si>
    <t>Принтер </t>
  </si>
  <si>
    <t>YTT ABDUJALILOV ASLIDDIN NASILLA O‘G‘LI</t>
  </si>
  <si>
    <t>.50106026590042</t>
  </si>
  <si>
    <t>Персональный компьютер</t>
  </si>
  <si>
    <t>ЧП SOLUTIONS FOR IT</t>
  </si>
  <si>
    <t>Многофункциональное устройство (МФУ)</t>
  </si>
  <si>
    <t>Umumtexnika Ulgurji Savdo MChJ</t>
  </si>
  <si>
    <t>Katal`pa ko'chati</t>
  </si>
  <si>
    <t xml:space="preserve">тугридан тугри шартнома </t>
  </si>
  <si>
    <t>1</t>
  </si>
  <si>
    <t xml:space="preserve">“Yashil hudud” davlat unitar korxonasi </t>
  </si>
  <si>
    <t>Eldor sasna</t>
  </si>
  <si>
    <t>Kashtan</t>
  </si>
  <si>
    <t>Safura</t>
  </si>
  <si>
    <t>Atirgul</t>
  </si>
  <si>
    <t>Shamshod</t>
  </si>
  <si>
    <t>2024-yil 2-chorak</t>
  </si>
  <si>
    <t>Книги печатные</t>
  </si>
  <si>
    <t>2236314</t>
  </si>
  <si>
    <t>"Адолат" миллий хукукий ахборот маркази ДМ</t>
  </si>
  <si>
    <t>201453166</t>
  </si>
  <si>
    <t>ООО KAMOL BROKER SAVDO</t>
  </si>
  <si>
    <t>упаков</t>
  </si>
  <si>
    <t>Электроэнергия, произведенная солнечными электростанциями </t>
  </si>
  <si>
    <t>UZTEST MCHJ</t>
  </si>
  <si>
    <t>квт</t>
  </si>
  <si>
    <t>Счетчики производства или потребления электроэнергии</t>
  </si>
  <si>
    <t>2024-yil 3-chorak</t>
  </si>
  <si>
    <t>Моноблок</t>
  </si>
  <si>
    <t>2630057</t>
  </si>
  <si>
    <t>ООО SMART NETWORKING</t>
  </si>
  <si>
    <t>305706381</t>
  </si>
  <si>
    <t>компл.</t>
  </si>
  <si>
    <t>Камера нагрудная (персональный регистратор)</t>
  </si>
  <si>
    <t>2550119</t>
  </si>
  <si>
    <t>ЯККА ТАРТИБДАГИ ТАДБИРКОР</t>
  </si>
  <si>
    <t>32911915260018</t>
  </si>
  <si>
    <t>усл.ед</t>
  </si>
  <si>
    <t>Солнечная станция</t>
  </si>
  <si>
    <t>2538287</t>
  </si>
  <si>
    <t>ООО UZTEST</t>
  </si>
  <si>
    <t>306774378</t>
  </si>
  <si>
    <t>Камера видеонаблюдения</t>
  </si>
  <si>
    <t>2475564</t>
  </si>
  <si>
    <t>FAYZ GULISTON 777 MCHJ</t>
  </si>
  <si>
    <t>310533613</t>
  </si>
  <si>
    <t>Веб камера</t>
  </si>
  <si>
    <t>2435562</t>
  </si>
  <si>
    <t>SLIMTECH MCHJ</t>
  </si>
  <si>
    <t>311310494</t>
  </si>
  <si>
    <t>Услуга по установке фотоэлектрических панелей</t>
  </si>
  <si>
    <t>2545357</t>
  </si>
  <si>
    <t>BAHISFO MCHJ</t>
  </si>
  <si>
    <t>310133184</t>
  </si>
  <si>
    <t>Комплектующие агрегатов воздушного охлаждения</t>
  </si>
  <si>
    <t>2479795</t>
  </si>
  <si>
    <t>ABDULLAYEV DONIYORJON ANVARJONOVICH</t>
  </si>
  <si>
    <t>30706844340043</t>
  </si>
  <si>
    <r>
      <t xml:space="preserve">YASIN </t>
    </r>
    <r>
      <rPr>
        <sz val="11"/>
        <color indexed="8"/>
        <rFont val="Times New Roman"/>
        <family val="1"/>
        <charset val="204"/>
      </rPr>
      <t>ko'chati</t>
    </r>
  </si>
  <si>
    <r>
      <t xml:space="preserve">KLEN </t>
    </r>
    <r>
      <rPr>
        <sz val="11"/>
        <color indexed="8"/>
        <rFont val="Times New Roman"/>
        <family val="1"/>
        <charset val="204"/>
      </rPr>
      <t>ko'chati</t>
    </r>
  </si>
  <si>
    <r>
      <t xml:space="preserve">AKATSIYA </t>
    </r>
    <r>
      <rPr>
        <sz val="11"/>
        <color indexed="8"/>
        <rFont val="Times New Roman"/>
        <family val="1"/>
        <charset val="204"/>
      </rPr>
      <t>ko'chati</t>
    </r>
  </si>
  <si>
    <t>4-ILOVA</t>
  </si>
  <si>
    <t>2024-yilda Fargʻona viloyat adliya boshqarmasi tomonidan asosiy vositalar xarid qilish uchun oʻtkazilgan tanlovlar (tenderlar) va amalga oshirilgan davlat xaridlari toʻgʻrisidagi</t>
  </si>
  <si>
    <t>Xarid qilingan tovarlar (xizmatlar) jami miqdori (hajmi) qiymati (ming soʻm)</t>
  </si>
  <si>
    <t>1 chorak</t>
  </si>
  <si>
    <t>Урна</t>
  </si>
  <si>
    <t>UMO KOKAND LAND MCHJ</t>
  </si>
  <si>
    <t>Шланг сантехнический</t>
  </si>
  <si>
    <t>ООО "CHORTOQ COMPANY"</t>
  </si>
  <si>
    <t>Сифон</t>
  </si>
  <si>
    <t>VODIY KOMFORT MCHJ</t>
  </si>
  <si>
    <t>Бумага для офисной техники белая</t>
  </si>
  <si>
    <t>YATT MELIQO‘ZIYEV Y.B</t>
  </si>
  <si>
    <t>пачка</t>
  </si>
  <si>
    <t>Фоторамка</t>
  </si>
  <si>
    <t>ус.ед</t>
  </si>
  <si>
    <t>Драцена</t>
  </si>
  <si>
    <t>THE BEST INDUSTRY CONSTRUCTION MCHJ</t>
  </si>
  <si>
    <t>Мыло хозяйственное твердое</t>
  </si>
  <si>
    <t>YTT ISMOILOV IBROXIMJON ISLOMJON O‘G‘LI</t>
  </si>
  <si>
    <t>.31310947080022</t>
  </si>
  <si>
    <t>Шины пневматические для легкового автомобиля</t>
  </si>
  <si>
    <t>Я.Т.Т. TURSUNBOYEV OYATULLOH LUTFULLO O‘G‘LI</t>
  </si>
  <si>
    <t>.51409007080044</t>
  </si>
  <si>
    <t>ООО AZIYA ENERGO MOTORS</t>
  </si>
  <si>
    <t>Бумага туалетная</t>
  </si>
  <si>
    <t>Папка</t>
  </si>
  <si>
    <t>ООО WORLD PAPER TRADING</t>
  </si>
  <si>
    <t>Средства моющие для стекол и зеркал</t>
  </si>
  <si>
    <t>YTT TURSUNOV JASURBEK FAYZULLAJON O‘G‘LI</t>
  </si>
  <si>
    <t>.51601007050041</t>
  </si>
  <si>
    <t>LED панель</t>
  </si>
  <si>
    <t>YTT SOLIYEVA XURSHIDA KAXRAMONOVNA</t>
  </si>
  <si>
    <t>.42106886030044</t>
  </si>
  <si>
    <t>Розетка штепсельная бытового назначения</t>
  </si>
  <si>
    <t>Лампа люминесцентная </t>
  </si>
  <si>
    <t>YTT TOLIBJONOV RUSTAM AKMALOVICH</t>
  </si>
  <si>
    <t>.50202060005017</t>
  </si>
  <si>
    <t xml:space="preserve">шт </t>
  </si>
  <si>
    <t>O‘ZBEKISTON RESPUBLIKASI ADLIYA VAZIRLIGI QOSHIDAGI "ADOLAT" MILLIY HUQUQIY AXBOROT MARKAZI</t>
  </si>
  <si>
    <t>YATT Alijonov Azamjon Mahmudjon ogli</t>
  </si>
  <si>
    <t>.30208986970015</t>
  </si>
  <si>
    <t>Скамейка декоративная </t>
  </si>
  <si>
    <t>ООО FREEDOM SOLUTIONS BUSINESS</t>
  </si>
  <si>
    <t>2 chorak</t>
  </si>
  <si>
    <t>Флаги организаций и ведомств</t>
  </si>
  <si>
    <t>Milliy do'kon</t>
  </si>
  <si>
    <t>YATT YULDASHEV AKMALJON</t>
  </si>
  <si>
    <t>Карта флеш памяти</t>
  </si>
  <si>
    <t>MEGA KINESCOP</t>
  </si>
  <si>
    <t>Обшивка для стен</t>
  </si>
  <si>
    <t>YTT AKBAROV BOTIRJON ABDILOLI O‘G‘LI</t>
  </si>
  <si>
    <t>.32510944510024</t>
  </si>
  <si>
    <t>Фотоальбом</t>
  </si>
  <si>
    <t>ЯТТ Фазылов Муроджон Махмудович</t>
  </si>
  <si>
    <t>Перфорированная бумага</t>
  </si>
  <si>
    <t>KAMOLAXON INVEST GROUP MCHJ</t>
  </si>
  <si>
    <t>Светодиодный светильник</t>
  </si>
  <si>
    <t>Услуга по доставке стройматериалов</t>
  </si>
  <si>
    <t>ООО BARAKA CENTRE TRADE</t>
  </si>
  <si>
    <t>YTT QOBILOV YUSUFBEK KOMIL O‘G‘LI</t>
  </si>
  <si>
    <t>.52511026450021</t>
  </si>
  <si>
    <t>Пленка для ламинирования</t>
  </si>
  <si>
    <t>упак</t>
  </si>
  <si>
    <t>Установка камеры видеонаблюдения</t>
  </si>
  <si>
    <t>2357038</t>
  </si>
  <si>
    <t>ООО TD WORLD ENGINEERING</t>
  </si>
  <si>
    <t>305204065</t>
  </si>
  <si>
    <t>2357075</t>
  </si>
  <si>
    <t>Сантехника электр хизмати МЧЖ</t>
  </si>
  <si>
    <t>310421887</t>
  </si>
  <si>
    <t>2360890</t>
  </si>
  <si>
    <t>OFIS UCHUN HAMMA NARSA</t>
  </si>
  <si>
    <t>Оснастка для печати</t>
  </si>
  <si>
    <t>2379362</t>
  </si>
  <si>
    <t>Фотополимер </t>
  </si>
  <si>
    <t>02.07.8414`</t>
  </si>
  <si>
    <t>Удлинитель электрический</t>
  </si>
  <si>
    <t>2386926</t>
  </si>
  <si>
    <t>311019048</t>
  </si>
  <si>
    <t>Масло моторное (Дамасларга)</t>
  </si>
  <si>
    <t>SDK GROUP AND MCHJ</t>
  </si>
  <si>
    <t>301297469</t>
  </si>
  <si>
    <t>Масло моторное (Nksiya-3) ga</t>
  </si>
  <si>
    <t>3 chorak</t>
  </si>
  <si>
    <t>Работы малярные во внутренних помещениях зданий</t>
  </si>
  <si>
    <t>2669581</t>
  </si>
  <si>
    <t>NEW MUNIS BUSINESS 777 MCHJ</t>
  </si>
  <si>
    <t>2642982</t>
  </si>
  <si>
    <t>308053086</t>
  </si>
  <si>
    <t>Услуга по оформлению интерьеров</t>
  </si>
  <si>
    <t>2622624</t>
  </si>
  <si>
    <t>YATT Yuldashev Doniyorjon</t>
  </si>
  <si>
    <t>31706864310032</t>
  </si>
  <si>
    <t>Услуга по печатанию флаера</t>
  </si>
  <si>
    <t>2613432</t>
  </si>
  <si>
    <t>Услуга по монтажу локальной сети</t>
  </si>
  <si>
    <t>2609060</t>
  </si>
  <si>
    <t>Работы по монтажу газовых систем</t>
  </si>
  <si>
    <t>2600975</t>
  </si>
  <si>
    <t>EASE BIZNES MCHJ</t>
  </si>
  <si>
    <t>310940044</t>
  </si>
  <si>
    <t>Услуга приобретения запасных частей для автомобилей</t>
  </si>
  <si>
    <t>2597788</t>
  </si>
  <si>
    <t>307959747</t>
  </si>
  <si>
    <t>2597780</t>
  </si>
  <si>
    <t>Услуга по подготовке подарков</t>
  </si>
  <si>
    <t>2584379</t>
  </si>
  <si>
    <t>BEGONIYA MCHJ</t>
  </si>
  <si>
    <t>311381763</t>
  </si>
  <si>
    <t>2562987</t>
  </si>
  <si>
    <t>Услуга по замене запчастей компьютерного оборудования</t>
  </si>
  <si>
    <t>2558613</t>
  </si>
  <si>
    <t>2558598</t>
  </si>
  <si>
    <t>2550111</t>
  </si>
  <si>
    <t>NEWSTROY SERVIS MCHJ</t>
  </si>
  <si>
    <t>311541681</t>
  </si>
  <si>
    <t>Видеоролик</t>
  </si>
  <si>
    <t>2546944</t>
  </si>
  <si>
    <t>ЯТТ Усмонов Иномжон Ботиралиевич</t>
  </si>
  <si>
    <t>31212874160063</t>
  </si>
  <si>
    <t>2528234</t>
  </si>
  <si>
    <t>Фаргона китоб олими МЧЖ</t>
  </si>
  <si>
    <t>303937334</t>
  </si>
  <si>
    <t>2527509</t>
  </si>
  <si>
    <t>2517796</t>
  </si>
  <si>
    <t>MALIKAXON KELAJAK PLUS MCHJ</t>
  </si>
  <si>
    <t>311513264</t>
  </si>
  <si>
    <t>Ламинатор</t>
  </si>
  <si>
    <t>2510367</t>
  </si>
  <si>
    <t>BUROQ PIRT МЧЖ</t>
  </si>
  <si>
    <t>308063153</t>
  </si>
  <si>
    <t>Вода минеральная столовая</t>
  </si>
  <si>
    <t>2498317</t>
  </si>
  <si>
    <t>2490527</t>
  </si>
  <si>
    <t>Услуга по переплёту документов</t>
  </si>
  <si>
    <t>2324330</t>
  </si>
  <si>
    <t>Супер принт х/ф</t>
  </si>
  <si>
    <t>203526175</t>
  </si>
  <si>
    <t>Набор игрушек и настольных игр</t>
  </si>
  <si>
    <t>2484101</t>
  </si>
  <si>
    <t>Услуга по монтажу видеоролика</t>
  </si>
  <si>
    <t>2466574</t>
  </si>
  <si>
    <t>2463056</t>
  </si>
  <si>
    <t>YTT JABBORBERGANOV HASAN SHUHRAT O?G?LI</t>
  </si>
  <si>
    <t>52702047230068</t>
  </si>
  <si>
    <t>2463009</t>
  </si>
  <si>
    <t>Услуга по текущему ремонту компьютерного оборудования</t>
  </si>
  <si>
    <t>2421102</t>
  </si>
  <si>
    <t>Юникс Укув компютер маркази МЧЖ</t>
  </si>
  <si>
    <t>200149084</t>
  </si>
  <si>
    <t>2416736</t>
  </si>
  <si>
    <t>Шторы</t>
  </si>
  <si>
    <t>2643012</t>
  </si>
  <si>
    <t>2616015</t>
  </si>
  <si>
    <t>2606631</t>
  </si>
  <si>
    <t>2606619</t>
  </si>
  <si>
    <t>Полиграфическая продукция</t>
  </si>
  <si>
    <t>2602210</t>
  </si>
  <si>
    <t>Услуга по среднему ремонту сплит кондиционеров</t>
  </si>
  <si>
    <t>2570988</t>
  </si>
  <si>
    <t>311290513</t>
  </si>
  <si>
    <t>Услуга по текущему ремонту фасада</t>
  </si>
  <si>
    <t>2555034</t>
  </si>
  <si>
    <t>Услуга по укладке кафеля</t>
  </si>
  <si>
    <t>2555026</t>
  </si>
  <si>
    <t>Книга Регистрации</t>
  </si>
  <si>
    <t>2552915</t>
  </si>
  <si>
    <t>Плитка керамическая</t>
  </si>
  <si>
    <t>2537307</t>
  </si>
  <si>
    <t>ZIDMAX MCHJ</t>
  </si>
  <si>
    <t>311058214</t>
  </si>
  <si>
    <t>М^2</t>
  </si>
  <si>
    <t>Эмульсия акриловая</t>
  </si>
  <si>
    <t>2537300</t>
  </si>
  <si>
    <t>Davronjon Inter Story</t>
  </si>
  <si>
    <t>307644657</t>
  </si>
  <si>
    <t>кг</t>
  </si>
  <si>
    <t>Услуга по установке окон</t>
  </si>
  <si>
    <t>2530553</t>
  </si>
  <si>
    <t>Услуга в области архитектуры, связанные с проектами строительства нежилых зданий и сооружений</t>
  </si>
  <si>
    <t>2517917</t>
  </si>
  <si>
    <t>Фаргона автомат расчетхусусий корхонаси</t>
  </si>
  <si>
    <t>301815162</t>
  </si>
  <si>
    <t xml:space="preserve">	Бумага для офисной техники белая</t>
  </si>
  <si>
    <t>2513869</t>
  </si>
  <si>
    <t>Офис учун хамма нарса  хусусий корхонаси</t>
  </si>
  <si>
    <t>204774500</t>
  </si>
  <si>
    <t>Услуга по изготовлению продукции с логотипом</t>
  </si>
  <si>
    <t>2502003</t>
  </si>
  <si>
    <t>2502001</t>
  </si>
  <si>
    <t>2501997</t>
  </si>
  <si>
    <t>2490580</t>
  </si>
  <si>
    <t>2490585</t>
  </si>
  <si>
    <t>2490581</t>
  </si>
  <si>
    <t>2474924</t>
  </si>
  <si>
    <t>2449982</t>
  </si>
  <si>
    <t>СП WORLD PAPER TRADING</t>
  </si>
  <si>
    <t>305171884</t>
  </si>
  <si>
    <t>Фотобумага для офисной техники</t>
  </si>
  <si>
    <t>2449939</t>
  </si>
  <si>
    <t>YATT MELIQO?ZIYEV Y.B</t>
  </si>
  <si>
    <t>30110976950023</t>
  </si>
  <si>
    <t>2446565</t>
  </si>
  <si>
    <t>2446340</t>
  </si>
  <si>
    <t>2445829</t>
  </si>
  <si>
    <t>Услуга по текущему ремонту оконных рам</t>
  </si>
  <si>
    <t>2444417</t>
  </si>
  <si>
    <t>Постер</t>
  </si>
  <si>
    <t>2441821</t>
  </si>
  <si>
    <t>30508784310050</t>
  </si>
  <si>
    <t>Услуга по широкоформатному печатанию баннеров</t>
  </si>
  <si>
    <t>2441781</t>
  </si>
  <si>
    <t>Работы по монтажу поливочных систем дождевания с применением спринклера</t>
  </si>
  <si>
    <t>2426773</t>
  </si>
  <si>
    <t>OOO Wonder Group</t>
  </si>
  <si>
    <t>302898409</t>
  </si>
  <si>
    <t>Услуга по изготовлению панно</t>
  </si>
  <si>
    <t>2426772</t>
  </si>
  <si>
    <t xml:space="preserve">Byudjet jarayonining ochiqligini 
taʼminlash maqsadida rasmiy veb-saytlarda maʼlumotlarni joylashtirish tartibi 
toʻgʻrisidagi nizomga </t>
  </si>
  <si>
    <t>5-ILOVA</t>
  </si>
  <si>
    <t>2024-yilda Fargʻona viloyat adliya boshqarmasi tomonidan kam baholi va tez eskiruvchi buyumlar xarid qilish uchun oʻtkazilgan tanlovlar 
(tenderlar) va amalga oshirilgan davlat xaridlari toʻgʻrisidagi</t>
  </si>
  <si>
    <t xml:space="preserve">Budjet jarayonining ochiqligini 
taʼminlash maqsadida rasmiy veb-saytlarda maʼlumotlarni joylashtirish tartibi 
toʻgʻrisidagi nizomga </t>
  </si>
  <si>
    <t>6-ILOVA</t>
  </si>
  <si>
    <t>Tadbir nomi</t>
  </si>
  <si>
    <t>Shartnomaning umumiy qiymati</t>
  </si>
  <si>
    <t>2024-yilda Fargʻona viloyat adliya boshqarmasi tomonidan qurilish, rekonstruksiya qilish va taʼmirlash ishlari boʻyicha 
oʻtkazilgan tanlovlar (tenderlar) toʻgʻrisidagi</t>
  </si>
  <si>
    <t xml:space="preserve">Budjet jarayonining ochiqligini taʼminlash maqsadida rasmiy 
veb-saytlarda maʼlumotlarni joylashtirish tartibi 
toʻgʻrisidagi nizomga </t>
  </si>
  <si>
    <t>7-ILOVA</t>
  </si>
  <si>
    <t xml:space="preserve">2024-yilda Oʻzbekiston Respublikasining Davlat byudjetidan moliyalashtiriladigan ijtimoiy va ishlab chiqarish 
infratuzilmasini rivojlantirish dasturlarining ijro etilishi toʻgʻrisidagi </t>
  </si>
  <si>
    <t>Birinchi darajali byudjet mablagʻlari taqsimlovchi nomi*</t>
  </si>
  <si>
    <t>Obyekt soni</t>
  </si>
  <si>
    <t>Rejalashtirilgan mablagʻ</t>
  </si>
  <si>
    <t>Moliyalashtiril-gan mablagʻ 
(ming soʻm)</t>
  </si>
  <si>
    <t>Bajarilgan ishlar va xarajatlarning miqdori 
(ming soʻm)</t>
  </si>
  <si>
    <t>Ajratilgan mablagʻning oʻzlashtirilishi 
(%)</t>
  </si>
  <si>
    <t>Yil boshida uchun tasdiqlangan dastur asosida (ming soʻm)</t>
  </si>
  <si>
    <t>Yil davomida qoʻshimcha ajratilgan mablagʻlar asosida (ming soʻmda)</t>
  </si>
  <si>
    <t>mavjud emas</t>
  </si>
  <si>
    <t>* Izoh: Davlat byudjeti toʻgʻrisidagi qonunda belgilangan birinchi darajali byudjet mablagʻlari taqsimlovchilar boʻyicha toʻldiriladi.</t>
  </si>
  <si>
    <t>8-ILOVA</t>
  </si>
  <si>
    <t xml:space="preserve">2024-yilda Oʻzbekiston Respublikasining Davlat byudjetidan moliyalashtiriladigan ijtimoiy va ishlab chiqarish infratuzilmasini rivojlantirish 
dasturlarining ijro etilishi toʻgʻrisidagi </t>
  </si>
  <si>
    <t>Obyekt nomi va manzili</t>
  </si>
  <si>
    <t>Amalga oshirish muddati</t>
  </si>
  <si>
    <t>Oʻlchov birligi</t>
  </si>
  <si>
    <t>Loyiha quvvati</t>
  </si>
  <si>
    <t>Moliyalash-tirilgan mablagʻ (ming soʻm)</t>
  </si>
  <si>
    <t>Ajratilgan mablagʻning oʻzlash-tirilishi 
(%)</t>
  </si>
  <si>
    <t>Dasturga kiritish uchun asos</t>
  </si>
  <si>
    <t>Yil davomida qoʻshimcha ajratilgan mablagʻlar asosida (ming soʻm)</t>
  </si>
  <si>
    <t>Yangi qurilish</t>
  </si>
  <si>
    <t>Rekonstruksiya</t>
  </si>
  <si>
    <t>Jihozlash</t>
  </si>
  <si>
    <t>Keyingi yillar loyiha qidiruv ishlari uchun</t>
  </si>
  <si>
    <t>Kreditor qarzdorlikni qoplash</t>
  </si>
  <si>
    <t>Mukammal taʼmirlash</t>
  </si>
  <si>
    <t>9-ILOVA</t>
  </si>
  <si>
    <t xml:space="preserve">Taqdim etilgan soliq imtiyozlari </t>
  </si>
  <si>
    <t>ROʻYXATI</t>
  </si>
  <si>
    <t>______________ (oy) 20__ yil *</t>
  </si>
  <si>
    <t>Soliq turi</t>
  </si>
  <si>
    <t>Imtiyoz nomi</t>
  </si>
  <si>
    <t>Huquqiy hujjat turi</t>
  </si>
  <si>
    <t>Hujjat raqami va sanasi</t>
  </si>
  <si>
    <t>Imtiyozning amal qilish muddati</t>
  </si>
  <si>
    <t>10-ILOVA</t>
  </si>
  <si>
    <t>Hujjat turi</t>
  </si>
  <si>
    <t>Hujjat raqami</t>
  </si>
  <si>
    <t>Hujjat tasdiqlangan sana</t>
  </si>
  <si>
    <t>Hujjat nomi</t>
  </si>
  <si>
    <t>Hujjatning tuzilmaviy birligi</t>
  </si>
  <si>
    <t>Kuchga kirish sanasi</t>
  </si>
  <si>
    <t>Hujjatning amal qilish muddati</t>
  </si>
  <si>
    <t>Imtiyoz turi</t>
  </si>
  <si>
    <t>Imtiyoz berilgan soha nomi</t>
  </si>
  <si>
    <t>Bojxona toʻlovi</t>
  </si>
  <si>
    <t>Aksiz soligʻi</t>
  </si>
  <si>
    <t>QQS</t>
  </si>
  <si>
    <t>11-ILOVA</t>
  </si>
  <si>
    <t>Tadbirkorlik subyekti nomi</t>
  </si>
  <si>
    <t>STIR</t>
  </si>
  <si>
    <t>Jami imtiyoz summasi
(ming soʻm)</t>
  </si>
  <si>
    <t>2024-yilda Tadbirkorlik subyektlariga taqdim etilgan soliq imtiyozlari toʻgʻrisida</t>
  </si>
  <si>
    <t>12-ILOVA</t>
  </si>
  <si>
    <t>2024-yilda Tadbirkorlik subyektlariga taqdim etilgan bojxona imtiyozlari toʻgʻrisida</t>
  </si>
  <si>
    <t>13-ILOVA</t>
  </si>
  <si>
    <t>REJASI*</t>
  </si>
  <si>
    <t>Nazorat tadbirlari mazmuni</t>
  </si>
  <si>
    <t>Oʻtkazish sanasi</t>
  </si>
  <si>
    <t>Obyektlar nomi</t>
  </si>
  <si>
    <t>* Har chorak yakunlari boʻyicha oʻtkazilgan nazorat tadbirlari natijalari yuzasidan vazirliklar va 
hududlar kesimida maʼlumot taqdim etiladi.</t>
  </si>
  <si>
    <t>2024-yilda Oʻzbekiston Respublikasining Davlat moliyaviy nazorat 
organlari tomonidan oʻtkazilgan nazorat tadbirlari yuzasidagi</t>
  </si>
  <si>
    <t>14-ILOVA</t>
  </si>
  <si>
    <t>Kreditlar boʻyicha:</t>
  </si>
  <si>
    <t>Kredit oluvchilar nomi</t>
  </si>
  <si>
    <t>Joylashgan hudud (viloyat, tuman (shahar)</t>
  </si>
  <si>
    <t xml:space="preserve">Mablagʻ ajratilishidan koʻzlangan maqsad </t>
  </si>
  <si>
    <t>Ajratilgan mablagʻ</t>
  </si>
  <si>
    <t>Ajratilishi tartibi</t>
  </si>
  <si>
    <t>Ajratilgan kredit mablagʻlarining qaytarilishi</t>
  </si>
  <si>
    <t>Foiz stavkasi</t>
  </si>
  <si>
    <t>Soʻndirilishi muddati</t>
  </si>
  <si>
    <t>Asosiy qarz</t>
  </si>
  <si>
    <t>Foiz toʻlovlari</t>
  </si>
  <si>
    <t>Jarima va penyalar</t>
  </si>
  <si>
    <t>Jami</t>
  </si>
  <si>
    <t>x</t>
  </si>
  <si>
    <t>Subsidiya oluvchilar nomi</t>
  </si>
  <si>
    <t>Ajratilgan mablagʻ (ming soʻm)</t>
  </si>
  <si>
    <t>Mablagʻ ajratilishi yuzasidan asoslovchi hujjat nomi va sanasi</t>
  </si>
  <si>
    <t>Depozitlar boʻyicha</t>
  </si>
  <si>
    <t>Depozit joylashtirilgan bank nomi</t>
  </si>
  <si>
    <t>Muddati</t>
  </si>
  <si>
    <t>Foizi</t>
  </si>
  <si>
    <t>Joylashtirilgan mablagʻ (ming soʻm)</t>
  </si>
  <si>
    <t>Shartnoma raqami va sanasi</t>
  </si>
  <si>
    <t>Subsidiyalar boʻyicha:</t>
  </si>
  <si>
    <t>15-ILOVA</t>
  </si>
  <si>
    <t>T/R</t>
  </si>
  <si>
    <t>Qoʻshimcha manba nomi</t>
  </si>
  <si>
    <t>Shakllangan qoʻshimcha mablagʻ miqdori</t>
  </si>
  <si>
    <t>Qoʻshimcha manba hisobidan mablagʻ ajratilishi boʻyicha mahalliy davlat organining qarori</t>
  </si>
  <si>
    <t>Mablagʻ ajratilgan tashkilot</t>
  </si>
  <si>
    <t>Mablagʻ ajratilishidan koʻzlangan maqsad*</t>
  </si>
  <si>
    <t>Ajratilgan mablagʻ miqdori (ming soʻm)</t>
  </si>
  <si>
    <t>Moliyalashtirilgan mablagʻ (ming soʻm)</t>
  </si>
  <si>
    <t>Amalga oshirilgan ishlar</t>
  </si>
  <si>
    <t>raqami</t>
  </si>
  <si>
    <t>sanasi</t>
  </si>
  <si>
    <t>* Izoh: Mahalliy davlat organining qaroriga asosan mablagʻ ajratilgan maqsadiga koʻra bir nechta 
yoʻnalishlarga yoki tashkilotlarga mablagʻ ajratilgan hollarda ushbu maqsadlar va tashkilotlar alohida qatorda aks ettiriladi.</t>
  </si>
  <si>
    <t>2024-yilda Fargʻona viloyat adliya boshqarmasi qoʻshimcha manbalari hisobidan xarid qilingan tovarlar 
hamda xizmatlar, qurilish, rekonstruksiya qilish va taʼmirlash ishlari olib borilayotgan obyektlar roʻyxati, shuningdek qurilish-taʼmirlash ishlarining moliyalashtirilishi toʻgʻrisida</t>
  </si>
  <si>
    <t>2024-yilda Fargʻona viloyat adliya boshqarmasi Davlat maqsadli jamgʻarmalardan ajratilgan 
subsidiyalar, kreditlar hamda tijorat banklariga joylashtirilgan depozitlar toʻgʻrisidagi</t>
  </si>
  <si>
    <t>2024-yilda Fargʻona viloyat adliya boshqarmasi kapital qoʻyilmalar hisobidan amalga oshirilayotgan loyihalarning ijrosi toʻgʻrisidagi
MAʼLUMOTLAR</t>
  </si>
  <si>
    <t xml:space="preserve">Buyurtmachi </t>
  </si>
  <si>
    <t>Loyihaning nomlanishi</t>
  </si>
  <si>
    <t>Loyihani amalga oshirish davri</t>
  </si>
  <si>
    <t>Loyihani amalga oshirish qiymati (ming soʻm)</t>
  </si>
  <si>
    <t>shundan oʻzlashtirilgan mablagʻlar (ming soʻm)</t>
  </si>
  <si>
    <t>Loyihani moliyalashtirish manbasi (byudjet/ byudjetdan tashqari mablagʻlar)</t>
  </si>
  <si>
    <t>Pudratchi 
nomi</t>
  </si>
  <si>
    <t>* Izoh: Moliyalashtirish manbasi aniq koʻrsatiladi. Moliyalashtirish manbalari: Oʻzbekiston Respublikasining Davlat byudjeti, Davlat maqsadli jamgʻarma mablagʻlari, Oʻzbekiston Respublikasi 
Davlat byudjeti tarkibidagi byudjetlarning qoʻshimcha manbalari, byudjet tashkilotlarining byudjetdan tashqari jamgʻarmalari mablagʻlari</t>
  </si>
  <si>
    <t xml:space="preserve">Budjet jarayonining ochiqligini taʼminlash maqsadida 
rasmiy veb-saytlarda maʼlumotlarni joylashtirish tartibi toʻgʻrisidagi nizomga 
2-ILOVA </t>
  </si>
  <si>
    <t xml:space="preserve">Budjet jarayonining ochiqligini taʼminlash maqsadida rasmiy veb-saytlarda maʼlumotlarni joylashtirish tartibi 
toʻgʻrisidagi nizomga </t>
  </si>
  <si>
    <t>Byudjet jarayonining ochiqligini taʼminlash maqsadida rasmiy 
veb-saytlarda maʼlumotlarni joylashtirish tartibi toʻgʻrisidagi nizomni tasdiqlash haqida</t>
  </si>
  <si>
    <t>[Oʻzbekiston Respublikasi Adliya vazirligi tomonidan 2021-yil 7-mayda 
roʻyxatdan oʻtkazildi, roʻyxat raqami 3299]</t>
  </si>
  <si>
    <t xml:space="preserve">Shakl raqami </t>
  </si>
  <si>
    <t xml:space="preserve">Nomi </t>
  </si>
  <si>
    <t>Izoh</t>
  </si>
  <si>
    <t xml:space="preserve">1-ilova </t>
  </si>
  <si>
    <t xml:space="preserve">Byudjetdan ajratilgan mablagʻlarning chegaralangan miqdorining oʻz tasarrufidagi byudjet tashkilotlari kesimida taqsimoti toʻgʻrisida maʼlumot </t>
  </si>
  <si>
    <t xml:space="preserve">Moliya-iqtisod boshqarmasi </t>
  </si>
  <si>
    <t xml:space="preserve">2-ilova </t>
  </si>
  <si>
    <t xml:space="preserve">Kapital qoʻyilmalar hisobidan amalga oshirilayotgan loyihalarning ijrosi toʻgʻrisidagi maʼlumot </t>
  </si>
  <si>
    <t xml:space="preserve">Ishlar boshqarmasi </t>
  </si>
  <si>
    <t xml:space="preserve">3-ilova </t>
  </si>
  <si>
    <t xml:space="preserve">Tashkilot tomonidan oʻtkazilgan tanlovlar (tenderlar) va amalga oshirilgan davlat xaridlari toʻgʻrisidagi maʼlumot </t>
  </si>
  <si>
    <t xml:space="preserve">4-ilova </t>
  </si>
  <si>
    <t xml:space="preserve">Tashkilot tomonidan asosiy vositalar xarid qilish uchun oʻtkazilgan tanlovlar (tenderlar) va amalga oshirilgan davlat xaridlari toʻgʻrisidagi maʼlumot </t>
  </si>
  <si>
    <t xml:space="preserve">5-ilova </t>
  </si>
  <si>
    <t xml:space="preserve">Tashkilot tomonidan kam baholi va tez eskiruvchi buyumlar xarid qilish uchun oʻtkazilgan tanlovlar (tenderlar) va amalga oshirilgan davlat xaridlari toʻgʻrisidagi maʼlumot </t>
  </si>
  <si>
    <t xml:space="preserve">6-ilova </t>
  </si>
  <si>
    <t xml:space="preserve">Tashkilot tomonidan qurilish, rekonstruksiya qilish va taʼmirlash ishlari boʻyicha oʻtkazilgan tanlovlar (tenderlar) toʻgʻrisidagi maʼlumot </t>
  </si>
  <si>
    <t xml:space="preserve">7-ilova </t>
  </si>
  <si>
    <t xml:space="preserve">Oʻzbekiston Respublikasining Davlat byudjetidan moliyalashtiriladigan ijtimoiy va ishlab chiqarish infratuzilmasini rivojlantirish dasturlarining ijro etilishi toʻgʻrisidagi maʼlumot </t>
  </si>
  <si>
    <t xml:space="preserve">8-ilova </t>
  </si>
  <si>
    <t xml:space="preserve">Oʻzbekiston Respublikasining Davlat byudjetidan moliyalashtiriladigan ijtimoiy va ishlab chiqarish infratuzilmasini rivojlantirish 
dasturlarining ijro etilishi toʻgʻrisidagi maʼlumot </t>
  </si>
  <si>
    <t xml:space="preserve">9-ilova </t>
  </si>
  <si>
    <t xml:space="preserve">Taqdim etilgan soliq imtiyozlari roʻyxati </t>
  </si>
  <si>
    <t xml:space="preserve">10-ilova </t>
  </si>
  <si>
    <t xml:space="preserve">11-ilova </t>
  </si>
  <si>
    <t>Tadbirkorlik subyektlariga taqdim etilgan soliq imtiyozlari toʻgʻrisida maʼlumot</t>
  </si>
  <si>
    <t xml:space="preserve">12-ilova </t>
  </si>
  <si>
    <t xml:space="preserve">Tadbirkorlik subyektlariga taqdim etilgan bojxona imtiyozlari toʻgʻrisida maʼlumot </t>
  </si>
  <si>
    <t xml:space="preserve">13-ilova </t>
  </si>
  <si>
    <t xml:space="preserve">Oʻzbekiston Respublikasining Davlat moliyaviy nazorat organlari tomonidan oʻtkazilgan nazorat tadbirlari yuzasidagi maʼlumot rejasi </t>
  </si>
  <si>
    <t xml:space="preserve">14-ilova </t>
  </si>
  <si>
    <t>Davlat maqsadli jamgʻarmalardan ajratilgan subsidiyalar, kreditlar hamda tijorat banklariga joylashtirilgan depozitlar toʻgʻrisidagi maʼlumot</t>
  </si>
  <si>
    <t xml:space="preserve">15-ilova </t>
  </si>
  <si>
    <t>Qoʻshimcha manbalari hisobidan xarid qilingan tovarlar hamda xizmatlar, qurilish, rekonstruksiya qilish va taʼmirlash ishlari olib borilayotgan obyektlar roʻyxati, shuningdek qurilish-taʼmirlash ishlarining moliyalashtirilishi toʻgʻrisida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</si>
</sst>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\ _₽_-;\-* #,##0.00\ _₽_-;_-* &quot;-&quot;??\ _₽_-;_-@_-"/>
    <numFmt numFmtId="166" formatCode="_-* #,##0\ _₽_-;\-* #,##0\ _₽_-;_-* &quot;-&quot;??\ _₽_-;_-@_-"/>
    <numFmt numFmtId="173" formatCode="_-* #,##0_-;\-* #,##0_-;_-* &quot;-&quot;??_-;_-@_-"/>
    <numFmt numFmtId="174" formatCode="_-* #,##0.0_-;\-* #,##0.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u/>
      <sz val="11"/>
      <name val="Calibri"/>
      <family val="2"/>
      <charset val="204"/>
    </font>
    <font>
      <b/>
      <sz val="12"/>
      <color indexed="1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Open Sans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0" fillId="0" borderId="0" applyNumberFormat="0" applyFill="0" applyBorder="0" applyAlignment="0" applyProtection="0"/>
    <xf numFmtId="0" fontId="19" fillId="0" borderId="0"/>
    <xf numFmtId="0" fontId="1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3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0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0" fillId="2" borderId="1" xfId="1" applyFill="1" applyBorder="1" applyAlignment="1">
      <alignment horizontal="center" vertical="center" wrapText="1"/>
    </xf>
    <xf numFmtId="0" fontId="5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vertical="center" wrapText="1"/>
    </xf>
    <xf numFmtId="166" fontId="2" fillId="2" borderId="1" xfId="3" applyNumberFormat="1" applyFont="1" applyFill="1" applyBorder="1" applyAlignment="1">
      <alignment vertical="center" wrapText="1"/>
    </xf>
    <xf numFmtId="0" fontId="2" fillId="2" borderId="1" xfId="3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 wrapText="1"/>
    </xf>
    <xf numFmtId="173" fontId="22" fillId="3" borderId="1" xfId="4" applyNumberFormat="1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49" fontId="24" fillId="4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174" fontId="24" fillId="4" borderId="1" xfId="4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173" fontId="24" fillId="4" borderId="1" xfId="4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65" fontId="26" fillId="3" borderId="1" xfId="4" applyFont="1" applyFill="1" applyBorder="1" applyAlignment="1">
      <alignment horizontal="center" vertical="center" wrapText="1"/>
    </xf>
    <xf numFmtId="173" fontId="26" fillId="3" borderId="1" xfId="4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2" fillId="0" borderId="1" xfId="0" applyFont="1" applyBorder="1"/>
    <xf numFmtId="173" fontId="24" fillId="0" borderId="1" xfId="4" applyNumberFormat="1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4" fillId="0" borderId="0" xfId="0" applyFont="1"/>
    <xf numFmtId="0" fontId="27" fillId="0" borderId="1" xfId="0" applyFont="1" applyBorder="1" applyAlignment="1">
      <alignment horizontal="left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" fontId="28" fillId="0" borderId="1" xfId="0" applyNumberFormat="1" applyFont="1" applyBorder="1" applyAlignment="1">
      <alignment horizontal="center" vertical="center" wrapText="1"/>
    </xf>
    <xf numFmtId="14" fontId="24" fillId="4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49" fontId="24" fillId="4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174" fontId="24" fillId="4" borderId="2" xfId="4" applyNumberFormat="1" applyFont="1" applyFill="1" applyBorder="1" applyAlignment="1">
      <alignment horizontal="center" vertical="center" wrapText="1"/>
    </xf>
    <xf numFmtId="173" fontId="24" fillId="0" borderId="2" xfId="4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173" fontId="26" fillId="0" borderId="1" xfId="4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_Фаргона Веб сайт 1- шакллар" xfId="3"/>
    <cellStyle name="Финансовый" xfId="4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lmurodjon/Downloads/Telegram%20Desktop/55-4-&#1089;&#1074;&#1086;&#1076;%20&#1072;&#1089;&#1086;&#1089;&#1080;&#1081;%20&#1074;&#1086;&#1089;&#1080;&#1090;&#1072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lmurodjon/Downloads/Telegram%20Desktop/55-5-c&#1074;&#1086;&#1076;%20&#1058;&#1052;&#1047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4-и"/>
    </sheetNames>
    <sheetDataSet>
      <sheetData sheetId="0">
        <row r="30">
          <cell r="L30">
            <v>140164000</v>
          </cell>
        </row>
        <row r="36">
          <cell r="L36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5-и"/>
    </sheetNames>
    <sheetDataSet>
      <sheetData sheetId="0">
        <row r="58">
          <cell r="J58">
            <v>1</v>
          </cell>
          <cell r="L58">
            <v>8289000</v>
          </cell>
        </row>
        <row r="116">
          <cell r="L116">
            <v>1474575505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scrollText(5421891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3"/>
  <sheetViews>
    <sheetView workbookViewId="0">
      <selection activeCell="C16" sqref="C16"/>
    </sheetView>
  </sheetViews>
  <sheetFormatPr defaultRowHeight="15" x14ac:dyDescent="0.25"/>
  <cols>
    <col min="1" max="1" width="7.85546875" customWidth="1"/>
    <col min="2" max="2" width="19.140625" customWidth="1"/>
    <col min="3" max="3" width="65.7109375" customWidth="1"/>
    <col min="4" max="4" width="31.7109375" customWidth="1"/>
  </cols>
  <sheetData>
    <row r="3" spans="1:4" ht="53.25" customHeight="1" x14ac:dyDescent="0.25">
      <c r="A3" s="40" t="s">
        <v>489</v>
      </c>
      <c r="B3" s="41"/>
      <c r="C3" s="41"/>
      <c r="D3" s="41"/>
    </row>
    <row r="4" spans="1:4" ht="37.5" customHeight="1" x14ac:dyDescent="0.25">
      <c r="A4" s="42" t="s">
        <v>490</v>
      </c>
      <c r="B4" s="42"/>
      <c r="C4" s="42"/>
      <c r="D4" s="42"/>
    </row>
    <row r="8" spans="1:4" ht="44.25" customHeight="1" x14ac:dyDescent="0.25">
      <c r="A8" s="1" t="s">
        <v>27</v>
      </c>
      <c r="B8" s="1" t="s">
        <v>491</v>
      </c>
      <c r="C8" s="1" t="s">
        <v>492</v>
      </c>
      <c r="D8" s="1" t="s">
        <v>493</v>
      </c>
    </row>
    <row r="9" spans="1:4" ht="25.5" x14ac:dyDescent="0.25">
      <c r="A9" s="16" t="s">
        <v>0</v>
      </c>
      <c r="B9" s="2" t="s">
        <v>494</v>
      </c>
      <c r="C9" s="26" t="s">
        <v>495</v>
      </c>
      <c r="D9" s="3" t="s">
        <v>496</v>
      </c>
    </row>
    <row r="10" spans="1:4" ht="25.5" x14ac:dyDescent="0.25">
      <c r="A10" s="16" t="s">
        <v>1</v>
      </c>
      <c r="B10" s="2" t="s">
        <v>497</v>
      </c>
      <c r="C10" s="3" t="s">
        <v>498</v>
      </c>
      <c r="D10" s="3" t="s">
        <v>499</v>
      </c>
    </row>
    <row r="11" spans="1:4" ht="25.5" x14ac:dyDescent="0.25">
      <c r="A11" s="16" t="s">
        <v>2</v>
      </c>
      <c r="B11" s="2" t="s">
        <v>500</v>
      </c>
      <c r="C11" s="3" t="s">
        <v>501</v>
      </c>
      <c r="D11" s="3" t="s">
        <v>499</v>
      </c>
    </row>
    <row r="12" spans="1:4" ht="25.5" x14ac:dyDescent="0.25">
      <c r="A12" s="16" t="s">
        <v>4</v>
      </c>
      <c r="B12" s="2" t="s">
        <v>502</v>
      </c>
      <c r="C12" s="3" t="s">
        <v>503</v>
      </c>
      <c r="D12" s="3" t="s">
        <v>499</v>
      </c>
    </row>
    <row r="13" spans="1:4" ht="38.25" x14ac:dyDescent="0.25">
      <c r="A13" s="16" t="s">
        <v>5</v>
      </c>
      <c r="B13" s="2" t="s">
        <v>504</v>
      </c>
      <c r="C13" s="3" t="s">
        <v>505</v>
      </c>
      <c r="D13" s="3" t="s">
        <v>499</v>
      </c>
    </row>
    <row r="14" spans="1:4" ht="25.5" x14ac:dyDescent="0.25">
      <c r="A14" s="16" t="s">
        <v>6</v>
      </c>
      <c r="B14" s="2" t="s">
        <v>506</v>
      </c>
      <c r="C14" s="3" t="s">
        <v>507</v>
      </c>
      <c r="D14" s="3" t="s">
        <v>499</v>
      </c>
    </row>
    <row r="15" spans="1:4" ht="38.25" x14ac:dyDescent="0.25">
      <c r="A15" s="16" t="s">
        <v>13</v>
      </c>
      <c r="B15" s="2" t="s">
        <v>508</v>
      </c>
      <c r="C15" s="3" t="s">
        <v>509</v>
      </c>
      <c r="D15" s="3" t="s">
        <v>496</v>
      </c>
    </row>
    <row r="16" spans="1:4" ht="38.25" x14ac:dyDescent="0.25">
      <c r="A16" s="16" t="s">
        <v>14</v>
      </c>
      <c r="B16" s="2" t="s">
        <v>510</v>
      </c>
      <c r="C16" s="3" t="s">
        <v>511</v>
      </c>
      <c r="D16" s="3" t="s">
        <v>499</v>
      </c>
    </row>
    <row r="17" spans="1:4" ht="15.75" x14ac:dyDescent="0.25">
      <c r="A17" s="16" t="s">
        <v>15</v>
      </c>
      <c r="B17" s="2" t="s">
        <v>512</v>
      </c>
      <c r="C17" s="3" t="s">
        <v>513</v>
      </c>
      <c r="D17" s="3" t="s">
        <v>499</v>
      </c>
    </row>
    <row r="18" spans="1:4" ht="15.75" x14ac:dyDescent="0.25">
      <c r="A18" s="16" t="s">
        <v>16</v>
      </c>
      <c r="B18" s="2" t="s">
        <v>514</v>
      </c>
      <c r="C18" s="3" t="s">
        <v>513</v>
      </c>
      <c r="D18" s="3" t="s">
        <v>499</v>
      </c>
    </row>
    <row r="19" spans="1:4" ht="15.75" x14ac:dyDescent="0.25">
      <c r="A19" s="16" t="s">
        <v>18</v>
      </c>
      <c r="B19" s="2" t="s">
        <v>515</v>
      </c>
      <c r="C19" s="3" t="s">
        <v>516</v>
      </c>
      <c r="D19" s="3" t="s">
        <v>499</v>
      </c>
    </row>
    <row r="20" spans="1:4" ht="15.75" x14ac:dyDescent="0.25">
      <c r="A20" s="16" t="s">
        <v>19</v>
      </c>
      <c r="B20" s="2" t="s">
        <v>517</v>
      </c>
      <c r="C20" s="3" t="s">
        <v>518</v>
      </c>
      <c r="D20" s="3" t="s">
        <v>499</v>
      </c>
    </row>
    <row r="21" spans="1:4" ht="25.5" x14ac:dyDescent="0.25">
      <c r="A21" s="16" t="s">
        <v>20</v>
      </c>
      <c r="B21" s="2" t="s">
        <v>519</v>
      </c>
      <c r="C21" s="3" t="s">
        <v>520</v>
      </c>
      <c r="D21" s="3" t="s">
        <v>496</v>
      </c>
    </row>
    <row r="22" spans="1:4" ht="25.5" x14ac:dyDescent="0.25">
      <c r="A22" s="16" t="s">
        <v>21</v>
      </c>
      <c r="B22" s="2" t="s">
        <v>521</v>
      </c>
      <c r="C22" s="3" t="s">
        <v>522</v>
      </c>
      <c r="D22" s="3" t="s">
        <v>496</v>
      </c>
    </row>
    <row r="23" spans="1:4" ht="38.25" x14ac:dyDescent="0.25">
      <c r="A23" s="16" t="s">
        <v>22</v>
      </c>
      <c r="B23" s="2" t="s">
        <v>523</v>
      </c>
      <c r="C23" s="3" t="s">
        <v>524</v>
      </c>
      <c r="D23" s="3" t="s">
        <v>499</v>
      </c>
    </row>
  </sheetData>
  <mergeCells count="2">
    <mergeCell ref="A3:D3"/>
    <mergeCell ref="A4:D4"/>
  </mergeCells>
  <phoneticPr fontId="16" type="noConversion"/>
  <hyperlinks>
    <hyperlink ref="A9" location="'1-илова '!A1" display="1."/>
    <hyperlink ref="A10" location="'2-илова'!A1" display="2."/>
    <hyperlink ref="A11" location="'3-илова'!A1" display="3."/>
    <hyperlink ref="A12" location="'4-илова'!A1" display="4."/>
    <hyperlink ref="A13" location="'5-илова'!A1" display="5."/>
    <hyperlink ref="A14" location="'6-илова'!A1" display="6."/>
    <hyperlink ref="A15" location="'7-илова'!A1" display="7."/>
    <hyperlink ref="A16" location="'8-илова'!A1" display="8."/>
    <hyperlink ref="A17" location="'9-илова'!A1" display="9."/>
    <hyperlink ref="A18" location="'10-илова'!A1" display="10."/>
    <hyperlink ref="A19" location="'11-илова'!A1" display="11."/>
    <hyperlink ref="A20" location="'12-илова'!A1" display="12."/>
    <hyperlink ref="A21" location="'13-илова'!A1" display="13."/>
    <hyperlink ref="A22" location="'14-илова'!A1" display="14."/>
    <hyperlink ref="A23" location="'15-илова'!A1" display="15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G16"/>
  <sheetViews>
    <sheetView workbookViewId="0">
      <selection activeCell="K12" sqref="K12"/>
    </sheetView>
  </sheetViews>
  <sheetFormatPr defaultRowHeight="15" x14ac:dyDescent="0.25"/>
  <cols>
    <col min="2" max="2" width="16.140625" customWidth="1"/>
    <col min="3" max="3" width="14" customWidth="1"/>
    <col min="4" max="4" width="15.5703125" customWidth="1"/>
    <col min="5" max="5" width="18.140625" customWidth="1"/>
    <col min="6" max="6" width="24.28515625" customWidth="1"/>
  </cols>
  <sheetData>
    <row r="1" spans="1:7" ht="63.75" customHeight="1" x14ac:dyDescent="0.25">
      <c r="E1" s="48" t="s">
        <v>488</v>
      </c>
      <c r="F1" s="48"/>
      <c r="G1" s="11"/>
    </row>
    <row r="2" spans="1:7" x14ac:dyDescent="0.25">
      <c r="E2" s="56" t="s">
        <v>402</v>
      </c>
      <c r="F2" s="56"/>
      <c r="G2" s="17"/>
    </row>
    <row r="4" spans="1:7" ht="15.75" x14ac:dyDescent="0.25">
      <c r="A4" s="45" t="s">
        <v>403</v>
      </c>
      <c r="B4" s="45"/>
      <c r="C4" s="45"/>
      <c r="D4" s="45"/>
      <c r="E4" s="45"/>
      <c r="F4" s="45"/>
    </row>
    <row r="5" spans="1:7" ht="15.75" x14ac:dyDescent="0.25">
      <c r="A5" s="46" t="s">
        <v>404</v>
      </c>
      <c r="B5" s="46"/>
      <c r="C5" s="46"/>
      <c r="D5" s="46"/>
      <c r="E5" s="46"/>
      <c r="F5" s="46"/>
    </row>
    <row r="6" spans="1:7" ht="15.75" x14ac:dyDescent="0.25">
      <c r="A6" s="67" t="s">
        <v>405</v>
      </c>
      <c r="B6" s="67"/>
      <c r="C6" s="67"/>
      <c r="D6" s="67"/>
      <c r="E6" s="67"/>
      <c r="F6" s="67"/>
    </row>
    <row r="7" spans="1:7" ht="31.5" x14ac:dyDescent="0.25">
      <c r="A7" s="8" t="s">
        <v>27</v>
      </c>
      <c r="B7" s="8" t="s">
        <v>406</v>
      </c>
      <c r="C7" s="8" t="s">
        <v>407</v>
      </c>
      <c r="D7" s="8" t="s">
        <v>408</v>
      </c>
      <c r="E7" s="8" t="s">
        <v>409</v>
      </c>
      <c r="F7" s="8" t="s">
        <v>410</v>
      </c>
    </row>
    <row r="8" spans="1:7" x14ac:dyDescent="0.25">
      <c r="A8" s="10"/>
      <c r="B8" s="10"/>
      <c r="C8" s="10"/>
      <c r="D8" s="19"/>
      <c r="E8" s="19"/>
      <c r="F8" s="19"/>
    </row>
    <row r="9" spans="1:7" x14ac:dyDescent="0.25">
      <c r="A9" s="10"/>
      <c r="B9" s="10"/>
      <c r="C9" s="10"/>
      <c r="D9" s="19"/>
      <c r="E9" s="19"/>
      <c r="F9" s="19"/>
    </row>
    <row r="10" spans="1:7" x14ac:dyDescent="0.25">
      <c r="A10" s="10"/>
      <c r="B10" s="10"/>
      <c r="C10" s="10"/>
      <c r="D10" s="19"/>
      <c r="E10" s="19"/>
      <c r="F10" s="19"/>
    </row>
    <row r="11" spans="1:7" x14ac:dyDescent="0.25">
      <c r="A11" s="10"/>
      <c r="B11" s="10"/>
      <c r="C11" s="10"/>
      <c r="D11" s="19"/>
      <c r="E11" s="19"/>
      <c r="F11" s="19"/>
    </row>
    <row r="12" spans="1:7" x14ac:dyDescent="0.25">
      <c r="A12" s="10"/>
      <c r="B12" s="10"/>
      <c r="C12" s="10"/>
      <c r="D12" s="19"/>
      <c r="E12" s="19"/>
      <c r="F12" s="19"/>
    </row>
    <row r="13" spans="1:7" x14ac:dyDescent="0.25">
      <c r="A13" s="10"/>
      <c r="B13" s="10"/>
      <c r="C13" s="10"/>
      <c r="D13" s="19"/>
      <c r="E13" s="19"/>
      <c r="F13" s="19"/>
    </row>
    <row r="14" spans="1:7" x14ac:dyDescent="0.25">
      <c r="A14" s="10"/>
      <c r="B14" s="10"/>
      <c r="C14" s="10"/>
      <c r="D14" s="19"/>
      <c r="E14" s="19"/>
      <c r="F14" s="19"/>
    </row>
    <row r="15" spans="1:7" x14ac:dyDescent="0.25">
      <c r="A15" s="10"/>
      <c r="B15" s="10"/>
      <c r="C15" s="10"/>
      <c r="D15" s="19"/>
      <c r="E15" s="19"/>
      <c r="F15" s="19"/>
    </row>
    <row r="16" spans="1:7" x14ac:dyDescent="0.25">
      <c r="A16" s="10"/>
      <c r="B16" s="10"/>
      <c r="C16" s="10"/>
      <c r="D16" s="19"/>
      <c r="E16" s="19"/>
      <c r="F16" s="19"/>
    </row>
  </sheetData>
  <mergeCells count="5">
    <mergeCell ref="A4:F4"/>
    <mergeCell ref="A5:F5"/>
    <mergeCell ref="A6:F6"/>
    <mergeCell ref="E1:F1"/>
    <mergeCell ref="E2:F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16"/>
  <sheetViews>
    <sheetView workbookViewId="0">
      <selection activeCell="P7" sqref="P7"/>
    </sheetView>
  </sheetViews>
  <sheetFormatPr defaultRowHeight="15" x14ac:dyDescent="0.25"/>
  <cols>
    <col min="1" max="1" width="5.28515625" customWidth="1"/>
    <col min="3" max="3" width="8.7109375" customWidth="1"/>
    <col min="4" max="4" width="13.7109375" customWidth="1"/>
    <col min="5" max="5" width="9" customWidth="1"/>
    <col min="6" max="6" width="13.7109375" customWidth="1"/>
    <col min="7" max="7" width="10.28515625" customWidth="1"/>
    <col min="8" max="8" width="12.28515625" customWidth="1"/>
    <col min="9" max="9" width="13.5703125" customWidth="1"/>
    <col min="12" max="12" width="11.42578125" customWidth="1"/>
  </cols>
  <sheetData>
    <row r="1" spans="1:12" ht="69" customHeight="1" x14ac:dyDescent="0.25">
      <c r="I1" s="48" t="s">
        <v>488</v>
      </c>
      <c r="J1" s="48"/>
      <c r="K1" s="48"/>
      <c r="L1" s="48"/>
    </row>
    <row r="2" spans="1:12" x14ac:dyDescent="0.25">
      <c r="I2" s="56" t="s">
        <v>411</v>
      </c>
      <c r="J2" s="56"/>
      <c r="K2" s="56"/>
      <c r="L2" s="56"/>
    </row>
    <row r="4" spans="1:12" ht="15.75" x14ac:dyDescent="0.25">
      <c r="A4" s="45" t="s">
        <v>403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15.75" x14ac:dyDescent="0.25">
      <c r="A5" s="46" t="s">
        <v>404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5.75" x14ac:dyDescent="0.25">
      <c r="A6" s="69" t="s">
        <v>405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ht="46.5" customHeight="1" x14ac:dyDescent="0.25">
      <c r="A7" s="68" t="s">
        <v>27</v>
      </c>
      <c r="B7" s="68" t="s">
        <v>412</v>
      </c>
      <c r="C7" s="68" t="s">
        <v>413</v>
      </c>
      <c r="D7" s="68" t="s">
        <v>414</v>
      </c>
      <c r="E7" s="68" t="s">
        <v>415</v>
      </c>
      <c r="F7" s="68" t="s">
        <v>416</v>
      </c>
      <c r="G7" s="68" t="s">
        <v>417</v>
      </c>
      <c r="H7" s="68" t="s">
        <v>418</v>
      </c>
      <c r="I7" s="68" t="s">
        <v>419</v>
      </c>
      <c r="J7" s="68"/>
      <c r="K7" s="68"/>
      <c r="L7" s="68" t="s">
        <v>420</v>
      </c>
    </row>
    <row r="8" spans="1:12" ht="31.5" x14ac:dyDescent="0.25">
      <c r="A8" s="68"/>
      <c r="B8" s="68"/>
      <c r="C8" s="68"/>
      <c r="D8" s="68"/>
      <c r="E8" s="68"/>
      <c r="F8" s="68"/>
      <c r="G8" s="68"/>
      <c r="H8" s="68"/>
      <c r="I8" s="8" t="s">
        <v>421</v>
      </c>
      <c r="J8" s="8" t="s">
        <v>422</v>
      </c>
      <c r="K8" s="8" t="s">
        <v>423</v>
      </c>
      <c r="L8" s="68"/>
    </row>
    <row r="9" spans="1:12" x14ac:dyDescent="0.25">
      <c r="A9" s="10"/>
      <c r="B9" s="10"/>
      <c r="C9" s="10"/>
      <c r="D9" s="19"/>
      <c r="E9" s="19"/>
      <c r="F9" s="19"/>
      <c r="G9" s="19"/>
      <c r="H9" s="19"/>
      <c r="I9" s="19"/>
      <c r="J9" s="19"/>
      <c r="K9" s="19"/>
      <c r="L9" s="19"/>
    </row>
    <row r="10" spans="1:12" x14ac:dyDescent="0.25">
      <c r="A10" s="10"/>
      <c r="B10" s="10"/>
      <c r="C10" s="10"/>
      <c r="D10" s="19"/>
      <c r="E10" s="19"/>
      <c r="F10" s="19"/>
      <c r="G10" s="19"/>
      <c r="H10" s="19"/>
      <c r="I10" s="19"/>
      <c r="J10" s="19"/>
      <c r="K10" s="19"/>
      <c r="L10" s="19"/>
    </row>
    <row r="11" spans="1:12" x14ac:dyDescent="0.25">
      <c r="A11" s="10"/>
      <c r="B11" s="10"/>
      <c r="C11" s="10"/>
      <c r="D11" s="19"/>
      <c r="E11" s="19"/>
      <c r="F11" s="19"/>
      <c r="G11" s="19"/>
      <c r="H11" s="19"/>
      <c r="I11" s="19"/>
      <c r="J11" s="19"/>
      <c r="K11" s="19"/>
      <c r="L11" s="19"/>
    </row>
    <row r="12" spans="1:12" x14ac:dyDescent="0.25">
      <c r="A12" s="10"/>
      <c r="B12" s="10"/>
      <c r="C12" s="10"/>
      <c r="D12" s="19"/>
      <c r="E12" s="19"/>
      <c r="F12" s="19"/>
      <c r="G12" s="19"/>
      <c r="H12" s="19"/>
      <c r="I12" s="19"/>
      <c r="J12" s="19"/>
      <c r="K12" s="19"/>
      <c r="L12" s="19"/>
    </row>
    <row r="13" spans="1:12" x14ac:dyDescent="0.25">
      <c r="A13" s="10"/>
      <c r="B13" s="10"/>
      <c r="C13" s="10"/>
      <c r="D13" s="19"/>
      <c r="E13" s="19"/>
      <c r="F13" s="19"/>
      <c r="G13" s="19"/>
      <c r="H13" s="19"/>
      <c r="I13" s="19"/>
      <c r="J13" s="19"/>
      <c r="K13" s="19"/>
      <c r="L13" s="19"/>
    </row>
    <row r="14" spans="1:12" x14ac:dyDescent="0.25">
      <c r="A14" s="10"/>
      <c r="B14" s="10"/>
      <c r="C14" s="10"/>
      <c r="D14" s="19"/>
      <c r="E14" s="19"/>
      <c r="F14" s="19"/>
      <c r="G14" s="19"/>
      <c r="H14" s="19"/>
      <c r="I14" s="19"/>
      <c r="J14" s="19"/>
      <c r="K14" s="19"/>
      <c r="L14" s="19"/>
    </row>
    <row r="15" spans="1:12" x14ac:dyDescent="0.25">
      <c r="A15" s="10"/>
      <c r="B15" s="10"/>
      <c r="C15" s="10"/>
      <c r="D15" s="19"/>
      <c r="E15" s="19"/>
      <c r="F15" s="19"/>
      <c r="G15" s="19"/>
      <c r="H15" s="19"/>
      <c r="I15" s="19"/>
      <c r="J15" s="19"/>
      <c r="K15" s="19"/>
      <c r="L15" s="19"/>
    </row>
    <row r="16" spans="1:12" x14ac:dyDescent="0.25">
      <c r="A16" s="10"/>
      <c r="B16" s="10"/>
      <c r="C16" s="10"/>
      <c r="D16" s="19"/>
      <c r="E16" s="19"/>
      <c r="F16" s="19"/>
      <c r="G16" s="19"/>
      <c r="H16" s="19"/>
      <c r="I16" s="19"/>
      <c r="J16" s="19"/>
      <c r="K16" s="19"/>
      <c r="L16" s="19"/>
    </row>
  </sheetData>
  <mergeCells count="15">
    <mergeCell ref="I1:L1"/>
    <mergeCell ref="I2:L2"/>
    <mergeCell ref="G7:G8"/>
    <mergeCell ref="H7:H8"/>
    <mergeCell ref="I7:K7"/>
    <mergeCell ref="L7:L8"/>
    <mergeCell ref="A4:L4"/>
    <mergeCell ref="A5:L5"/>
    <mergeCell ref="A6:L6"/>
    <mergeCell ref="A7:A8"/>
    <mergeCell ref="F7:F8"/>
    <mergeCell ref="B7:B8"/>
    <mergeCell ref="C7:C8"/>
    <mergeCell ref="D7:D8"/>
    <mergeCell ref="E7:E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8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G17"/>
  <sheetViews>
    <sheetView workbookViewId="0">
      <selection activeCell="H8" sqref="H8"/>
    </sheetView>
  </sheetViews>
  <sheetFormatPr defaultRowHeight="15" x14ac:dyDescent="0.25"/>
  <cols>
    <col min="2" max="2" width="27.28515625" customWidth="1"/>
    <col min="3" max="3" width="26" customWidth="1"/>
    <col min="4" max="4" width="43.42578125" customWidth="1"/>
  </cols>
  <sheetData>
    <row r="1" spans="1:7" ht="60" x14ac:dyDescent="0.25">
      <c r="D1" s="12" t="s">
        <v>488</v>
      </c>
      <c r="E1" s="11"/>
      <c r="F1" s="11"/>
      <c r="G1" s="11"/>
    </row>
    <row r="2" spans="1:7" x14ac:dyDescent="0.25">
      <c r="D2" s="15" t="s">
        <v>424</v>
      </c>
      <c r="E2" s="17"/>
      <c r="F2" s="17"/>
      <c r="G2" s="17"/>
    </row>
    <row r="4" spans="1:7" ht="37.5" customHeight="1" x14ac:dyDescent="0.25">
      <c r="A4" s="45" t="s">
        <v>428</v>
      </c>
      <c r="B4" s="45"/>
      <c r="C4" s="45"/>
      <c r="D4" s="45"/>
    </row>
    <row r="5" spans="1:7" ht="15.75" x14ac:dyDescent="0.25">
      <c r="A5" s="69" t="s">
        <v>26</v>
      </c>
      <c r="B5" s="69"/>
      <c r="C5" s="69"/>
      <c r="D5" s="69"/>
    </row>
    <row r="6" spans="1:7" ht="15.75" x14ac:dyDescent="0.25">
      <c r="A6" s="67"/>
      <c r="B6" s="67"/>
      <c r="C6" s="67"/>
      <c r="D6" s="67"/>
    </row>
    <row r="7" spans="1:7" ht="44.25" customHeight="1" x14ac:dyDescent="0.25">
      <c r="A7" s="8" t="s">
        <v>27</v>
      </c>
      <c r="B7" s="8" t="s">
        <v>425</v>
      </c>
      <c r="C7" s="8" t="s">
        <v>426</v>
      </c>
      <c r="D7" s="8" t="s">
        <v>427</v>
      </c>
    </row>
    <row r="8" spans="1:7" ht="15.75" x14ac:dyDescent="0.25">
      <c r="A8" s="20" t="s">
        <v>0</v>
      </c>
      <c r="B8" s="21"/>
      <c r="C8" s="21"/>
      <c r="D8" s="21"/>
    </row>
    <row r="9" spans="1:7" ht="15.75" x14ac:dyDescent="0.25">
      <c r="A9" s="20" t="s">
        <v>1</v>
      </c>
      <c r="B9" s="21"/>
      <c r="C9" s="21"/>
      <c r="D9" s="21"/>
    </row>
    <row r="10" spans="1:7" ht="15.75" x14ac:dyDescent="0.25">
      <c r="A10" s="20" t="s">
        <v>2</v>
      </c>
      <c r="B10" s="21"/>
      <c r="C10" s="21"/>
      <c r="D10" s="21"/>
    </row>
    <row r="11" spans="1:7" ht="15.75" x14ac:dyDescent="0.25">
      <c r="A11" s="20" t="s">
        <v>4</v>
      </c>
      <c r="B11" s="21"/>
      <c r="C11" s="21"/>
      <c r="D11" s="21"/>
    </row>
    <row r="12" spans="1:7" ht="15.75" x14ac:dyDescent="0.25">
      <c r="A12" s="20" t="s">
        <v>5</v>
      </c>
      <c r="B12" s="21"/>
      <c r="C12" s="21"/>
      <c r="D12" s="21"/>
    </row>
    <row r="13" spans="1:7" ht="15.75" x14ac:dyDescent="0.25">
      <c r="A13" s="20" t="s">
        <v>6</v>
      </c>
      <c r="B13" s="21"/>
      <c r="C13" s="21"/>
      <c r="D13" s="21"/>
    </row>
    <row r="14" spans="1:7" ht="15.75" x14ac:dyDescent="0.25">
      <c r="A14" s="20" t="s">
        <v>13</v>
      </c>
      <c r="B14" s="21"/>
      <c r="C14" s="21"/>
      <c r="D14" s="21"/>
    </row>
    <row r="15" spans="1:7" ht="15.75" x14ac:dyDescent="0.25">
      <c r="A15" s="20" t="s">
        <v>14</v>
      </c>
      <c r="B15" s="21"/>
      <c r="C15" s="21"/>
      <c r="D15" s="21"/>
    </row>
    <row r="16" spans="1:7" ht="15.75" x14ac:dyDescent="0.25">
      <c r="A16" s="20" t="s">
        <v>15</v>
      </c>
      <c r="B16" s="21"/>
      <c r="C16" s="21"/>
      <c r="D16" s="21"/>
    </row>
    <row r="17" spans="1:4" ht="15.75" x14ac:dyDescent="0.25">
      <c r="A17" s="20" t="s">
        <v>16</v>
      </c>
      <c r="B17" s="21"/>
      <c r="C17" s="21"/>
      <c r="D17" s="21"/>
    </row>
  </sheetData>
  <mergeCells count="3">
    <mergeCell ref="A6:D6"/>
    <mergeCell ref="A4:D4"/>
    <mergeCell ref="A5:D5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G17"/>
  <sheetViews>
    <sheetView workbookViewId="0">
      <selection activeCell="K14" sqref="K14"/>
    </sheetView>
  </sheetViews>
  <sheetFormatPr defaultRowHeight="15" x14ac:dyDescent="0.25"/>
  <cols>
    <col min="2" max="2" width="27.28515625" customWidth="1"/>
    <col min="3" max="3" width="26" customWidth="1"/>
    <col min="4" max="4" width="43.42578125" customWidth="1"/>
  </cols>
  <sheetData>
    <row r="1" spans="1:7" ht="60" x14ac:dyDescent="0.25">
      <c r="D1" s="12" t="s">
        <v>488</v>
      </c>
      <c r="E1" s="11"/>
      <c r="F1" s="11"/>
      <c r="G1" s="11"/>
    </row>
    <row r="2" spans="1:7" x14ac:dyDescent="0.25">
      <c r="D2" s="15" t="s">
        <v>429</v>
      </c>
      <c r="E2" s="17"/>
      <c r="F2" s="17"/>
      <c r="G2" s="17"/>
    </row>
    <row r="4" spans="1:7" ht="37.5" customHeight="1" x14ac:dyDescent="0.25">
      <c r="A4" s="45" t="s">
        <v>430</v>
      </c>
      <c r="B4" s="45"/>
      <c r="C4" s="45"/>
      <c r="D4" s="45"/>
    </row>
    <row r="5" spans="1:7" ht="15.75" x14ac:dyDescent="0.25">
      <c r="A5" s="69" t="s">
        <v>26</v>
      </c>
      <c r="B5" s="69"/>
      <c r="C5" s="69"/>
      <c r="D5" s="69"/>
    </row>
    <row r="6" spans="1:7" ht="15.75" x14ac:dyDescent="0.25">
      <c r="A6" s="67"/>
      <c r="B6" s="67"/>
      <c r="C6" s="67"/>
      <c r="D6" s="67"/>
    </row>
    <row r="7" spans="1:7" ht="44.25" customHeight="1" x14ac:dyDescent="0.25">
      <c r="A7" s="8" t="s">
        <v>27</v>
      </c>
      <c r="B7" s="8" t="s">
        <v>425</v>
      </c>
      <c r="C7" s="8" t="s">
        <v>426</v>
      </c>
      <c r="D7" s="8" t="s">
        <v>427</v>
      </c>
    </row>
    <row r="8" spans="1:7" ht="15.75" x14ac:dyDescent="0.25">
      <c r="A8" s="20" t="s">
        <v>0</v>
      </c>
      <c r="B8" s="21"/>
      <c r="C8" s="21"/>
      <c r="D8" s="21"/>
    </row>
    <row r="9" spans="1:7" ht="15.75" x14ac:dyDescent="0.25">
      <c r="A9" s="20" t="s">
        <v>1</v>
      </c>
      <c r="B9" s="21"/>
      <c r="C9" s="21"/>
      <c r="D9" s="21"/>
    </row>
    <row r="10" spans="1:7" ht="15.75" x14ac:dyDescent="0.25">
      <c r="A10" s="20" t="s">
        <v>2</v>
      </c>
      <c r="B10" s="21"/>
      <c r="C10" s="21"/>
      <c r="D10" s="21"/>
    </row>
    <row r="11" spans="1:7" ht="15.75" x14ac:dyDescent="0.25">
      <c r="A11" s="20" t="s">
        <v>4</v>
      </c>
      <c r="B11" s="21"/>
      <c r="C11" s="21"/>
      <c r="D11" s="21"/>
    </row>
    <row r="12" spans="1:7" ht="15.75" x14ac:dyDescent="0.25">
      <c r="A12" s="20" t="s">
        <v>5</v>
      </c>
      <c r="B12" s="21"/>
      <c r="C12" s="21"/>
      <c r="D12" s="21"/>
    </row>
    <row r="13" spans="1:7" ht="15.75" x14ac:dyDescent="0.25">
      <c r="A13" s="20" t="s">
        <v>6</v>
      </c>
      <c r="B13" s="21"/>
      <c r="C13" s="21"/>
      <c r="D13" s="21"/>
    </row>
    <row r="14" spans="1:7" ht="15.75" x14ac:dyDescent="0.25">
      <c r="A14" s="20" t="s">
        <v>13</v>
      </c>
      <c r="B14" s="21"/>
      <c r="C14" s="21"/>
      <c r="D14" s="21"/>
    </row>
    <row r="15" spans="1:7" ht="15.75" x14ac:dyDescent="0.25">
      <c r="A15" s="20" t="s">
        <v>14</v>
      </c>
      <c r="B15" s="21"/>
      <c r="C15" s="21"/>
      <c r="D15" s="21"/>
    </row>
    <row r="16" spans="1:7" ht="15.75" x14ac:dyDescent="0.25">
      <c r="A16" s="20" t="s">
        <v>15</v>
      </c>
      <c r="B16" s="21"/>
      <c r="C16" s="21"/>
      <c r="D16" s="21"/>
    </row>
    <row r="17" spans="1:4" ht="15.75" x14ac:dyDescent="0.25">
      <c r="A17" s="20" t="s">
        <v>16</v>
      </c>
      <c r="B17" s="21"/>
      <c r="C17" s="21"/>
      <c r="D17" s="21"/>
    </row>
  </sheetData>
  <mergeCells count="3">
    <mergeCell ref="A4:D4"/>
    <mergeCell ref="A5:D5"/>
    <mergeCell ref="A6:D6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D15"/>
  <sheetViews>
    <sheetView workbookViewId="0">
      <selection activeCell="J9" sqref="J9:J10"/>
    </sheetView>
  </sheetViews>
  <sheetFormatPr defaultRowHeight="15" x14ac:dyDescent="0.25"/>
  <cols>
    <col min="2" max="2" width="24.28515625" customWidth="1"/>
    <col min="3" max="3" width="23.140625" customWidth="1"/>
    <col min="4" max="4" width="36.5703125" customWidth="1"/>
  </cols>
  <sheetData>
    <row r="1" spans="1:4" ht="60" x14ac:dyDescent="0.25">
      <c r="D1" s="12" t="s">
        <v>488</v>
      </c>
    </row>
    <row r="2" spans="1:4" x14ac:dyDescent="0.25">
      <c r="D2" s="15" t="s">
        <v>431</v>
      </c>
    </row>
    <row r="4" spans="1:4" ht="30.75" customHeight="1" x14ac:dyDescent="0.25">
      <c r="A4" s="44" t="s">
        <v>437</v>
      </c>
      <c r="B4" s="45"/>
      <c r="C4" s="45"/>
      <c r="D4" s="45"/>
    </row>
    <row r="5" spans="1:4" ht="15.75" x14ac:dyDescent="0.25">
      <c r="A5" s="46" t="s">
        <v>26</v>
      </c>
      <c r="B5" s="46"/>
      <c r="C5" s="46"/>
      <c r="D5" s="46"/>
    </row>
    <row r="6" spans="1:4" ht="15.75" x14ac:dyDescent="0.25">
      <c r="A6" s="46" t="s">
        <v>432</v>
      </c>
      <c r="B6" s="46"/>
      <c r="C6" s="46"/>
      <c r="D6" s="46"/>
    </row>
    <row r="7" spans="1:4" x14ac:dyDescent="0.25">
      <c r="A7" s="5"/>
    </row>
    <row r="8" spans="1:4" ht="31.5" x14ac:dyDescent="0.25">
      <c r="A8" s="1" t="s">
        <v>27</v>
      </c>
      <c r="B8" s="1" t="s">
        <v>433</v>
      </c>
      <c r="C8" s="1" t="s">
        <v>434</v>
      </c>
      <c r="D8" s="1" t="s">
        <v>435</v>
      </c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  <row r="15" spans="1:4" ht="36" customHeight="1" x14ac:dyDescent="0.25">
      <c r="A15" s="54" t="s">
        <v>436</v>
      </c>
      <c r="B15" s="55"/>
      <c r="C15" s="55"/>
      <c r="D15" s="55"/>
    </row>
  </sheetData>
  <mergeCells count="4">
    <mergeCell ref="A15:D15"/>
    <mergeCell ref="A4:D4"/>
    <mergeCell ref="A5:D5"/>
    <mergeCell ref="A6:D6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N23"/>
  <sheetViews>
    <sheetView workbookViewId="0">
      <selection activeCell="P7" sqref="P7"/>
    </sheetView>
  </sheetViews>
  <sheetFormatPr defaultRowHeight="15" x14ac:dyDescent="0.25"/>
  <cols>
    <col min="1" max="1" width="7" customWidth="1"/>
    <col min="2" max="2" width="12.85546875" customWidth="1"/>
    <col min="5" max="5" width="12.140625" customWidth="1"/>
    <col min="6" max="8" width="13.7109375" customWidth="1"/>
    <col min="9" max="11" width="9.5703125" customWidth="1"/>
  </cols>
  <sheetData>
    <row r="1" spans="1:14" ht="83.25" customHeight="1" x14ac:dyDescent="0.25">
      <c r="I1" s="48" t="s">
        <v>488</v>
      </c>
      <c r="J1" s="48"/>
      <c r="K1" s="48"/>
    </row>
    <row r="2" spans="1:14" x14ac:dyDescent="0.25">
      <c r="I2" s="56" t="s">
        <v>438</v>
      </c>
      <c r="J2" s="56"/>
      <c r="K2" s="56"/>
    </row>
    <row r="4" spans="1:14" ht="37.5" customHeight="1" x14ac:dyDescent="0.25">
      <c r="A4" s="44" t="s">
        <v>477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4" ht="15.75" x14ac:dyDescent="0.25">
      <c r="A5" s="46" t="s">
        <v>58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4" ht="15.75" x14ac:dyDescent="0.25">
      <c r="A6" s="22"/>
      <c r="B6" s="73" t="s">
        <v>439</v>
      </c>
      <c r="C6" s="73"/>
      <c r="D6" s="73"/>
      <c r="E6" s="22"/>
      <c r="F6" s="22"/>
      <c r="G6" s="22"/>
      <c r="H6" s="22"/>
      <c r="I6" s="22"/>
      <c r="J6" s="22"/>
      <c r="K6" s="22"/>
    </row>
    <row r="7" spans="1:14" ht="62.25" customHeight="1" x14ac:dyDescent="0.25">
      <c r="A7" s="43" t="s">
        <v>27</v>
      </c>
      <c r="B7" s="43" t="s">
        <v>440</v>
      </c>
      <c r="C7" s="43" t="s">
        <v>426</v>
      </c>
      <c r="D7" s="60" t="s">
        <v>441</v>
      </c>
      <c r="E7" s="43" t="s">
        <v>442</v>
      </c>
      <c r="F7" s="1" t="s">
        <v>443</v>
      </c>
      <c r="G7" s="43" t="s">
        <v>444</v>
      </c>
      <c r="H7" s="43"/>
      <c r="I7" s="43" t="s">
        <v>445</v>
      </c>
      <c r="J7" s="43"/>
      <c r="K7" s="43"/>
    </row>
    <row r="8" spans="1:14" ht="47.25" x14ac:dyDescent="0.25">
      <c r="A8" s="43"/>
      <c r="B8" s="43"/>
      <c r="C8" s="43"/>
      <c r="D8" s="61"/>
      <c r="E8" s="43"/>
      <c r="F8" s="1" t="s">
        <v>73</v>
      </c>
      <c r="G8" s="1" t="s">
        <v>446</v>
      </c>
      <c r="H8" s="1" t="s">
        <v>447</v>
      </c>
      <c r="I8" s="1" t="s">
        <v>448</v>
      </c>
      <c r="J8" s="1" t="s">
        <v>449</v>
      </c>
      <c r="K8" s="1" t="s">
        <v>450</v>
      </c>
    </row>
    <row r="9" spans="1:14" ht="15.75" x14ac:dyDescent="0.25">
      <c r="A9" s="2" t="s">
        <v>0</v>
      </c>
      <c r="B9" s="3"/>
      <c r="C9" s="3"/>
      <c r="D9" s="3"/>
      <c r="E9" s="3"/>
      <c r="F9" s="3"/>
      <c r="G9" s="3"/>
      <c r="H9" s="3"/>
      <c r="I9" s="3"/>
      <c r="J9" s="3"/>
      <c r="K9" s="4"/>
    </row>
    <row r="10" spans="1:14" ht="15.75" x14ac:dyDescent="0.25">
      <c r="A10" s="2" t="s">
        <v>1</v>
      </c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4" ht="15.75" x14ac:dyDescent="0.25">
      <c r="A11" s="2" t="s">
        <v>2</v>
      </c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4" ht="15.75" x14ac:dyDescent="0.25">
      <c r="A12" s="43" t="s">
        <v>451</v>
      </c>
      <c r="B12" s="43"/>
      <c r="C12" s="1" t="s">
        <v>452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</row>
    <row r="13" spans="1:14" ht="15.75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N13" s="25"/>
    </row>
    <row r="14" spans="1:14" ht="15.75" x14ac:dyDescent="0.25">
      <c r="A14" s="22"/>
      <c r="B14" s="25" t="s">
        <v>462</v>
      </c>
      <c r="C14" s="25"/>
      <c r="D14" s="22"/>
      <c r="E14" s="22"/>
      <c r="F14" s="22"/>
      <c r="G14" s="24"/>
      <c r="H14" s="24"/>
      <c r="I14" s="24"/>
      <c r="J14" s="24"/>
      <c r="K14" s="24"/>
    </row>
    <row r="15" spans="1:14" ht="78" customHeight="1" x14ac:dyDescent="0.25">
      <c r="A15" s="1" t="s">
        <v>27</v>
      </c>
      <c r="B15" s="1" t="s">
        <v>453</v>
      </c>
      <c r="C15" s="1" t="s">
        <v>426</v>
      </c>
      <c r="D15" s="1" t="s">
        <v>441</v>
      </c>
      <c r="E15" s="1" t="s">
        <v>442</v>
      </c>
      <c r="F15" s="1" t="s">
        <v>454</v>
      </c>
      <c r="G15" s="43" t="s">
        <v>455</v>
      </c>
      <c r="H15" s="43"/>
      <c r="I15" s="43"/>
      <c r="J15" s="43"/>
      <c r="K15" s="43"/>
    </row>
    <row r="16" spans="1:14" ht="15.75" x14ac:dyDescent="0.25">
      <c r="A16" s="2"/>
      <c r="B16" s="3"/>
      <c r="C16" s="3"/>
      <c r="D16" s="3"/>
      <c r="E16" s="3"/>
      <c r="F16" s="28"/>
      <c r="G16" s="70"/>
      <c r="H16" s="70"/>
      <c r="I16" s="70"/>
      <c r="J16" s="70"/>
      <c r="K16" s="70"/>
    </row>
    <row r="17" spans="1:11" ht="15.75" x14ac:dyDescent="0.25">
      <c r="A17" s="2"/>
      <c r="B17" s="3"/>
      <c r="C17" s="3"/>
      <c r="D17" s="3"/>
      <c r="E17" s="3"/>
      <c r="F17" s="28"/>
      <c r="G17" s="70"/>
      <c r="H17" s="70"/>
      <c r="I17" s="70"/>
      <c r="J17" s="70"/>
      <c r="K17" s="70"/>
    </row>
    <row r="18" spans="1:11" ht="15.75" x14ac:dyDescent="0.25">
      <c r="A18" s="2"/>
      <c r="B18" s="3"/>
      <c r="C18" s="3"/>
      <c r="D18" s="3"/>
      <c r="E18" s="3"/>
      <c r="F18" s="3"/>
      <c r="G18" s="70"/>
      <c r="H18" s="70"/>
      <c r="I18" s="70"/>
      <c r="J18" s="70"/>
      <c r="K18" s="70"/>
    </row>
    <row r="19" spans="1:11" ht="15.75" x14ac:dyDescent="0.25">
      <c r="A19" s="43" t="s">
        <v>451</v>
      </c>
      <c r="B19" s="43"/>
      <c r="C19" s="1" t="s">
        <v>452</v>
      </c>
      <c r="D19" s="1">
        <v>0</v>
      </c>
      <c r="E19" s="1">
        <v>0</v>
      </c>
      <c r="F19" s="1">
        <v>0</v>
      </c>
      <c r="G19" s="57" t="s">
        <v>17</v>
      </c>
      <c r="H19" s="57"/>
      <c r="I19" s="57"/>
      <c r="J19" s="57"/>
      <c r="K19" s="57"/>
    </row>
    <row r="20" spans="1:11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.75" x14ac:dyDescent="0.25">
      <c r="A21" s="22"/>
      <c r="B21" s="25" t="s">
        <v>456</v>
      </c>
      <c r="C21" s="25"/>
      <c r="D21" s="22"/>
      <c r="E21" s="22"/>
      <c r="F21" s="22"/>
      <c r="G21" s="24"/>
      <c r="H21" s="24"/>
      <c r="I21" s="24"/>
      <c r="J21" s="24"/>
      <c r="K21" s="24"/>
    </row>
    <row r="22" spans="1:11" ht="54.75" customHeight="1" x14ac:dyDescent="0.25">
      <c r="A22" s="29" t="s">
        <v>27</v>
      </c>
      <c r="B22" s="29" t="s">
        <v>457</v>
      </c>
      <c r="C22" s="29" t="s">
        <v>426</v>
      </c>
      <c r="D22" s="29" t="s">
        <v>458</v>
      </c>
      <c r="E22" s="29" t="s">
        <v>459</v>
      </c>
      <c r="F22" s="29" t="s">
        <v>460</v>
      </c>
      <c r="G22" s="72" t="s">
        <v>461</v>
      </c>
      <c r="H22" s="72"/>
      <c r="I22" s="72"/>
      <c r="J22" s="72"/>
      <c r="K22" s="72"/>
    </row>
    <row r="23" spans="1:11" x14ac:dyDescent="0.25">
      <c r="A23" s="71" t="s">
        <v>451</v>
      </c>
      <c r="B23" s="71"/>
      <c r="C23" s="36"/>
      <c r="D23" s="35">
        <v>0</v>
      </c>
      <c r="E23" s="35">
        <v>0</v>
      </c>
      <c r="F23" s="37">
        <v>0</v>
      </c>
      <c r="G23" s="71" t="s">
        <v>17</v>
      </c>
      <c r="H23" s="71"/>
      <c r="I23" s="71"/>
      <c r="J23" s="71"/>
      <c r="K23" s="71"/>
    </row>
  </sheetData>
  <mergeCells count="22">
    <mergeCell ref="B6:D6"/>
    <mergeCell ref="A4:K4"/>
    <mergeCell ref="A5:K5"/>
    <mergeCell ref="D7:D8"/>
    <mergeCell ref="A7:A8"/>
    <mergeCell ref="B7:B8"/>
    <mergeCell ref="C7:C8"/>
    <mergeCell ref="E7:E8"/>
    <mergeCell ref="I1:K1"/>
    <mergeCell ref="I2:K2"/>
    <mergeCell ref="G7:H7"/>
    <mergeCell ref="I7:K7"/>
    <mergeCell ref="A23:B23"/>
    <mergeCell ref="G23:K23"/>
    <mergeCell ref="A19:B19"/>
    <mergeCell ref="G19:K19"/>
    <mergeCell ref="G18:K18"/>
    <mergeCell ref="G22:K22"/>
    <mergeCell ref="G15:K15"/>
    <mergeCell ref="G16:K16"/>
    <mergeCell ref="G17:K17"/>
    <mergeCell ref="A12:B1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77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J9"/>
  <sheetViews>
    <sheetView workbookViewId="0">
      <selection activeCell="O7" sqref="O7"/>
    </sheetView>
  </sheetViews>
  <sheetFormatPr defaultRowHeight="15" x14ac:dyDescent="0.25"/>
  <cols>
    <col min="1" max="1" width="6.7109375" customWidth="1"/>
    <col min="2" max="2" width="10.5703125" customWidth="1"/>
    <col min="3" max="3" width="12.140625" customWidth="1"/>
    <col min="4" max="5" width="10.7109375" customWidth="1"/>
    <col min="6" max="6" width="10.28515625" customWidth="1"/>
    <col min="7" max="7" width="13.85546875" customWidth="1"/>
    <col min="8" max="8" width="12.7109375" customWidth="1"/>
    <col min="9" max="9" width="12.140625" customWidth="1"/>
    <col min="10" max="10" width="14.5703125" customWidth="1"/>
  </cols>
  <sheetData>
    <row r="1" spans="1:10" ht="68.25" customHeight="1" x14ac:dyDescent="0.25">
      <c r="H1" s="48" t="s">
        <v>488</v>
      </c>
      <c r="I1" s="48"/>
      <c r="J1" s="48"/>
    </row>
    <row r="2" spans="1:10" x14ac:dyDescent="0.25">
      <c r="H2" s="56" t="s">
        <v>463</v>
      </c>
      <c r="I2" s="56"/>
      <c r="J2" s="56"/>
    </row>
    <row r="4" spans="1:10" ht="69.75" customHeight="1" x14ac:dyDescent="0.25">
      <c r="A4" s="44" t="s">
        <v>476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ht="15.75" x14ac:dyDescent="0.25">
      <c r="A5" s="46" t="s">
        <v>26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15.75" x14ac:dyDescent="0.25">
      <c r="A6" s="69" t="s">
        <v>405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ht="141.75" customHeight="1" x14ac:dyDescent="0.25">
      <c r="A7" s="68" t="s">
        <v>464</v>
      </c>
      <c r="B7" s="68" t="s">
        <v>465</v>
      </c>
      <c r="C7" s="68" t="s">
        <v>466</v>
      </c>
      <c r="D7" s="68" t="s">
        <v>467</v>
      </c>
      <c r="E7" s="68"/>
      <c r="F7" s="68" t="s">
        <v>468</v>
      </c>
      <c r="G7" s="76" t="s">
        <v>469</v>
      </c>
      <c r="H7" s="76" t="s">
        <v>470</v>
      </c>
      <c r="I7" s="76" t="s">
        <v>471</v>
      </c>
      <c r="J7" s="68" t="s">
        <v>472</v>
      </c>
    </row>
    <row r="8" spans="1:10" ht="15.75" x14ac:dyDescent="0.25">
      <c r="A8" s="68"/>
      <c r="B8" s="68"/>
      <c r="C8" s="68"/>
      <c r="D8" s="8" t="s">
        <v>473</v>
      </c>
      <c r="E8" s="8" t="s">
        <v>474</v>
      </c>
      <c r="F8" s="68"/>
      <c r="G8" s="77"/>
      <c r="H8" s="77"/>
      <c r="I8" s="77"/>
      <c r="J8" s="68"/>
    </row>
    <row r="9" spans="1:10" ht="46.5" customHeight="1" x14ac:dyDescent="0.25">
      <c r="A9" s="74" t="s">
        <v>475</v>
      </c>
      <c r="B9" s="75"/>
      <c r="C9" s="75"/>
      <c r="D9" s="75"/>
      <c r="E9" s="75"/>
      <c r="F9" s="75"/>
      <c r="G9" s="75"/>
      <c r="H9" s="75"/>
      <c r="I9" s="75"/>
      <c r="J9" s="75"/>
    </row>
  </sheetData>
  <mergeCells count="15">
    <mergeCell ref="D7:E7"/>
    <mergeCell ref="F7:F8"/>
    <mergeCell ref="H1:J1"/>
    <mergeCell ref="H2:J2"/>
    <mergeCell ref="J7:J8"/>
    <mergeCell ref="A9:J9"/>
    <mergeCell ref="A4:J4"/>
    <mergeCell ref="A5:J5"/>
    <mergeCell ref="A6:J6"/>
    <mergeCell ref="H7:H8"/>
    <mergeCell ref="I7:I8"/>
    <mergeCell ref="A7:A8"/>
    <mergeCell ref="G7:G8"/>
    <mergeCell ref="B7:B8"/>
    <mergeCell ref="C7:C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M11"/>
  <sheetViews>
    <sheetView tabSelected="1" zoomScale="115" zoomScaleNormal="115" workbookViewId="0">
      <selection activeCell="E22" sqref="E22"/>
    </sheetView>
  </sheetViews>
  <sheetFormatPr defaultRowHeight="15" x14ac:dyDescent="0.25"/>
  <cols>
    <col min="2" max="2" width="28.5703125" customWidth="1"/>
    <col min="3" max="3" width="15.5703125" customWidth="1"/>
    <col min="4" max="4" width="18.28515625" customWidth="1"/>
    <col min="5" max="5" width="20.140625" customWidth="1"/>
    <col min="6" max="6" width="23.85546875" customWidth="1"/>
    <col min="7" max="7" width="41.140625" customWidth="1"/>
  </cols>
  <sheetData>
    <row r="1" spans="1:13" ht="51" customHeight="1" x14ac:dyDescent="0.25">
      <c r="A1" s="6"/>
      <c r="F1" s="47" t="s">
        <v>37</v>
      </c>
      <c r="G1" s="47"/>
      <c r="H1" s="13"/>
      <c r="I1" s="13"/>
      <c r="J1" s="13"/>
      <c r="K1" s="13"/>
      <c r="L1" s="13"/>
      <c r="M1" s="13"/>
    </row>
    <row r="2" spans="1:13" ht="15.75" x14ac:dyDescent="0.25">
      <c r="A2" s="7"/>
      <c r="F2" s="47" t="s">
        <v>25</v>
      </c>
      <c r="G2" s="47"/>
    </row>
    <row r="3" spans="1:13" ht="15.75" x14ac:dyDescent="0.25">
      <c r="A3" s="7"/>
      <c r="F3" s="14"/>
      <c r="G3" s="14"/>
    </row>
    <row r="4" spans="1:13" ht="45.75" customHeight="1" x14ac:dyDescent="0.25">
      <c r="A4" s="44" t="s">
        <v>38</v>
      </c>
      <c r="B4" s="45"/>
      <c r="C4" s="45"/>
      <c r="D4" s="45"/>
      <c r="E4" s="45"/>
      <c r="F4" s="45"/>
      <c r="G4" s="45"/>
    </row>
    <row r="5" spans="1:13" ht="15.75" x14ac:dyDescent="0.25">
      <c r="A5" s="46" t="s">
        <v>26</v>
      </c>
      <c r="B5" s="46"/>
      <c r="C5" s="46"/>
      <c r="D5" s="46"/>
      <c r="E5" s="46"/>
      <c r="F5" s="46"/>
      <c r="G5" s="46"/>
    </row>
    <row r="7" spans="1:13" ht="31.5" customHeight="1" x14ac:dyDescent="0.25">
      <c r="A7" s="43" t="s">
        <v>27</v>
      </c>
      <c r="B7" s="43" t="s">
        <v>28</v>
      </c>
      <c r="C7" s="43" t="s">
        <v>29</v>
      </c>
      <c r="D7" s="43"/>
      <c r="E7" s="43"/>
      <c r="F7" s="43"/>
      <c r="G7" s="43"/>
    </row>
    <row r="8" spans="1:13" ht="15.75" x14ac:dyDescent="0.25">
      <c r="A8" s="43"/>
      <c r="B8" s="43"/>
      <c r="C8" s="43" t="s">
        <v>30</v>
      </c>
      <c r="D8" s="43" t="s">
        <v>31</v>
      </c>
      <c r="E8" s="43"/>
      <c r="F8" s="43"/>
      <c r="G8" s="43"/>
    </row>
    <row r="9" spans="1:13" ht="47.25" x14ac:dyDescent="0.25">
      <c r="A9" s="43"/>
      <c r="B9" s="43"/>
      <c r="C9" s="43"/>
      <c r="D9" s="1" t="s">
        <v>32</v>
      </c>
      <c r="E9" s="1" t="s">
        <v>33</v>
      </c>
      <c r="F9" s="1" t="s">
        <v>34</v>
      </c>
      <c r="G9" s="1" t="s">
        <v>35</v>
      </c>
    </row>
    <row r="10" spans="1:13" ht="15.75" x14ac:dyDescent="0.25">
      <c r="A10" s="2" t="s">
        <v>0</v>
      </c>
      <c r="B10" s="30" t="s">
        <v>36</v>
      </c>
      <c r="C10" s="31">
        <f>+D10+E10+F10</f>
        <v>3028221.9</v>
      </c>
      <c r="D10" s="31">
        <v>2363518.9</v>
      </c>
      <c r="E10" s="31">
        <v>593304</v>
      </c>
      <c r="F10" s="31">
        <v>71399</v>
      </c>
      <c r="G10" s="32"/>
    </row>
    <row r="11" spans="1:13" ht="15.75" x14ac:dyDescent="0.25">
      <c r="A11" s="43" t="s">
        <v>3</v>
      </c>
      <c r="B11" s="43"/>
      <c r="C11" s="38">
        <f>+C10+0</f>
        <v>3028221.9</v>
      </c>
      <c r="D11" s="38">
        <f>+D10+0</f>
        <v>2363518.9</v>
      </c>
      <c r="E11" s="38">
        <f>+E10+0</f>
        <v>593304</v>
      </c>
      <c r="F11" s="38">
        <f>+F10+0</f>
        <v>71399</v>
      </c>
      <c r="G11" s="1">
        <v>0</v>
      </c>
    </row>
  </sheetData>
  <mergeCells count="10">
    <mergeCell ref="A11:B11"/>
    <mergeCell ref="A4:G4"/>
    <mergeCell ref="A5:G5"/>
    <mergeCell ref="F1:G1"/>
    <mergeCell ref="F2:G2"/>
    <mergeCell ref="A7:A9"/>
    <mergeCell ref="B7:B9"/>
    <mergeCell ref="C7:G7"/>
    <mergeCell ref="C8:C9"/>
    <mergeCell ref="D8:G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J8"/>
  <sheetViews>
    <sheetView workbookViewId="0">
      <selection activeCell="M5" sqref="M5"/>
    </sheetView>
  </sheetViews>
  <sheetFormatPr defaultRowHeight="15" x14ac:dyDescent="0.25"/>
  <cols>
    <col min="1" max="1" width="5.85546875" customWidth="1"/>
    <col min="2" max="2" width="11.28515625" customWidth="1"/>
    <col min="3" max="5" width="13.85546875" customWidth="1"/>
    <col min="6" max="7" width="11.42578125" customWidth="1"/>
    <col min="8" max="10" width="16.5703125" customWidth="1"/>
  </cols>
  <sheetData>
    <row r="1" spans="1:10" ht="72" customHeight="1" x14ac:dyDescent="0.25">
      <c r="I1" s="48" t="s">
        <v>487</v>
      </c>
      <c r="J1" s="48"/>
    </row>
    <row r="2" spans="1:10" ht="48" customHeight="1" x14ac:dyDescent="0.25">
      <c r="A2" s="48" t="s">
        <v>478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36.75" customHeight="1" x14ac:dyDescent="0.25">
      <c r="A4" s="49" t="s">
        <v>27</v>
      </c>
      <c r="B4" s="50" t="s">
        <v>479</v>
      </c>
      <c r="C4" s="50" t="s">
        <v>480</v>
      </c>
      <c r="D4" s="50" t="s">
        <v>391</v>
      </c>
      <c r="E4" s="50" t="s">
        <v>481</v>
      </c>
      <c r="F4" s="50" t="s">
        <v>66</v>
      </c>
      <c r="G4" s="50"/>
      <c r="H4" s="50" t="s">
        <v>482</v>
      </c>
      <c r="I4" s="50" t="s">
        <v>483</v>
      </c>
      <c r="J4" s="50" t="s">
        <v>484</v>
      </c>
    </row>
    <row r="5" spans="1:10" ht="62.25" customHeight="1" x14ac:dyDescent="0.25">
      <c r="A5" s="49"/>
      <c r="B5" s="50"/>
      <c r="C5" s="50"/>
      <c r="D5" s="50"/>
      <c r="E5" s="50"/>
      <c r="F5" s="33" t="s">
        <v>485</v>
      </c>
      <c r="G5" s="33" t="s">
        <v>72</v>
      </c>
      <c r="H5" s="50"/>
      <c r="I5" s="50"/>
      <c r="J5" s="50"/>
    </row>
    <row r="6" spans="1:10" ht="15.75" x14ac:dyDescent="0.25">
      <c r="A6" s="9" t="s">
        <v>0</v>
      </c>
      <c r="B6" s="10"/>
      <c r="C6" s="10"/>
      <c r="D6" s="4"/>
      <c r="E6" s="10"/>
      <c r="F6" s="10"/>
      <c r="G6" s="10"/>
      <c r="H6" s="10"/>
      <c r="I6" s="10"/>
      <c r="J6" s="10"/>
    </row>
    <row r="7" spans="1:10" ht="15.75" x14ac:dyDescent="0.25">
      <c r="A7" s="9" t="s">
        <v>1</v>
      </c>
      <c r="B7" s="51" t="s">
        <v>384</v>
      </c>
      <c r="C7" s="52"/>
      <c r="D7" s="52"/>
      <c r="E7" s="52"/>
      <c r="F7" s="52"/>
      <c r="G7" s="52"/>
      <c r="H7" s="52"/>
      <c r="I7" s="52"/>
      <c r="J7" s="53"/>
    </row>
    <row r="8" spans="1:10" ht="46.15" customHeight="1" x14ac:dyDescent="0.25">
      <c r="A8" s="54" t="s">
        <v>486</v>
      </c>
      <c r="B8" s="55"/>
      <c r="C8" s="55"/>
      <c r="D8" s="55"/>
      <c r="E8" s="55"/>
      <c r="F8" s="55"/>
      <c r="G8" s="55"/>
      <c r="H8" s="55"/>
      <c r="I8" s="55"/>
      <c r="J8" s="55"/>
    </row>
  </sheetData>
  <mergeCells count="13">
    <mergeCell ref="B7:J7"/>
    <mergeCell ref="J4:J5"/>
    <mergeCell ref="A8:J8"/>
    <mergeCell ref="I1:J1"/>
    <mergeCell ref="A2:J2"/>
    <mergeCell ref="A4:A5"/>
    <mergeCell ref="B4:B5"/>
    <mergeCell ref="C4:C5"/>
    <mergeCell ref="D4:D5"/>
    <mergeCell ref="E4:E5"/>
    <mergeCell ref="F4:G4"/>
    <mergeCell ref="H4:H5"/>
    <mergeCell ref="I4:I5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F25"/>
  <sheetViews>
    <sheetView topLeftCell="A16" workbookViewId="0">
      <selection activeCell="C29" sqref="C29"/>
    </sheetView>
  </sheetViews>
  <sheetFormatPr defaultRowHeight="15" x14ac:dyDescent="0.25"/>
  <cols>
    <col min="2" max="2" width="9.42578125" customWidth="1"/>
    <col min="3" max="3" width="36.28515625" customWidth="1"/>
    <col min="4" max="6" width="15.140625" customWidth="1"/>
  </cols>
  <sheetData>
    <row r="1" spans="1:6" ht="60.75" customHeight="1" x14ac:dyDescent="0.25">
      <c r="E1" s="48" t="s">
        <v>60</v>
      </c>
      <c r="F1" s="56"/>
    </row>
    <row r="2" spans="1:6" x14ac:dyDescent="0.25">
      <c r="E2" s="56" t="s">
        <v>56</v>
      </c>
      <c r="F2" s="56"/>
    </row>
    <row r="4" spans="1:6" ht="47.45" customHeight="1" x14ac:dyDescent="0.25">
      <c r="A4" s="44" t="s">
        <v>57</v>
      </c>
      <c r="B4" s="45"/>
      <c r="C4" s="45"/>
      <c r="D4" s="45"/>
      <c r="E4" s="45"/>
      <c r="F4" s="45"/>
    </row>
    <row r="5" spans="1:6" ht="15.75" x14ac:dyDescent="0.25">
      <c r="A5" s="46" t="s">
        <v>58</v>
      </c>
      <c r="B5" s="46"/>
      <c r="C5" s="46"/>
      <c r="D5" s="46"/>
      <c r="E5" s="46"/>
      <c r="F5" s="46"/>
    </row>
    <row r="6" spans="1:6" x14ac:dyDescent="0.25">
      <c r="F6" t="s">
        <v>59</v>
      </c>
    </row>
    <row r="7" spans="1:6" ht="56.25" customHeight="1" x14ac:dyDescent="0.25">
      <c r="A7" s="78" t="s">
        <v>27</v>
      </c>
      <c r="B7" s="78" t="s">
        <v>39</v>
      </c>
      <c r="C7" s="78" t="s">
        <v>40</v>
      </c>
      <c r="D7" s="78" t="s">
        <v>41</v>
      </c>
      <c r="E7" s="78"/>
      <c r="F7" s="78" t="s">
        <v>42</v>
      </c>
    </row>
    <row r="8" spans="1:6" x14ac:dyDescent="0.25">
      <c r="A8" s="78"/>
      <c r="B8" s="78"/>
      <c r="C8" s="78"/>
      <c r="D8" s="79" t="s">
        <v>43</v>
      </c>
      <c r="E8" s="79" t="s">
        <v>44</v>
      </c>
      <c r="F8" s="78"/>
    </row>
    <row r="9" spans="1:6" ht="38.450000000000003" customHeight="1" x14ac:dyDescent="0.25">
      <c r="A9" s="80">
        <v>1</v>
      </c>
      <c r="B9" s="81" t="s">
        <v>45</v>
      </c>
      <c r="C9" s="82" t="s">
        <v>46</v>
      </c>
      <c r="D9" s="83">
        <v>4517</v>
      </c>
      <c r="E9" s="83">
        <v>660099432</v>
      </c>
      <c r="F9" s="84" t="s">
        <v>47</v>
      </c>
    </row>
    <row r="10" spans="1:6" ht="30" x14ac:dyDescent="0.25">
      <c r="A10" s="80"/>
      <c r="B10" s="81"/>
      <c r="C10" s="82" t="s">
        <v>48</v>
      </c>
      <c r="D10" s="83">
        <v>2690</v>
      </c>
      <c r="E10" s="83">
        <v>169153775</v>
      </c>
      <c r="F10" s="85"/>
    </row>
    <row r="11" spans="1:6" ht="30" x14ac:dyDescent="0.25">
      <c r="A11" s="80"/>
      <c r="B11" s="81"/>
      <c r="C11" s="82" t="s">
        <v>49</v>
      </c>
      <c r="D11" s="83">
        <v>0</v>
      </c>
      <c r="E11" s="83">
        <v>0</v>
      </c>
      <c r="F11" s="86"/>
    </row>
    <row r="12" spans="1:6" ht="105" x14ac:dyDescent="0.25">
      <c r="A12" s="80"/>
      <c r="B12" s="81"/>
      <c r="C12" s="82" t="s">
        <v>50</v>
      </c>
      <c r="D12" s="83"/>
      <c r="E12" s="83"/>
      <c r="F12" s="87" t="s">
        <v>51</v>
      </c>
    </row>
    <row r="13" spans="1:6" ht="38.450000000000003" customHeight="1" x14ac:dyDescent="0.25">
      <c r="A13" s="80">
        <v>2</v>
      </c>
      <c r="B13" s="81" t="s">
        <v>52</v>
      </c>
      <c r="C13" s="82" t="s">
        <v>46</v>
      </c>
      <c r="D13" s="83">
        <v>79</v>
      </c>
      <c r="E13" s="83">
        <f>'[1]55-б-4-и'!$L$30</f>
        <v>140164000</v>
      </c>
      <c r="F13" s="84" t="s">
        <v>47</v>
      </c>
    </row>
    <row r="14" spans="1:6" ht="30" x14ac:dyDescent="0.25">
      <c r="A14" s="80"/>
      <c r="B14" s="81"/>
      <c r="C14" s="82" t="s">
        <v>48</v>
      </c>
      <c r="D14" s="83">
        <f>'[2]55-б-5-и'!$J$58</f>
        <v>1</v>
      </c>
      <c r="E14" s="83">
        <f>'[2]55-б-5-и'!$L$58</f>
        <v>8289000</v>
      </c>
      <c r="F14" s="85"/>
    </row>
    <row r="15" spans="1:6" ht="78" customHeight="1" x14ac:dyDescent="0.25">
      <c r="A15" s="80"/>
      <c r="B15" s="81"/>
      <c r="C15" s="82" t="s">
        <v>49</v>
      </c>
      <c r="D15" s="83"/>
      <c r="E15" s="83"/>
      <c r="F15" s="86"/>
    </row>
    <row r="16" spans="1:6" x14ac:dyDescent="0.25">
      <c r="A16" s="80"/>
      <c r="B16" s="81"/>
      <c r="C16" s="82" t="s">
        <v>50</v>
      </c>
      <c r="D16" s="83"/>
      <c r="E16" s="83"/>
      <c r="F16" s="87"/>
    </row>
    <row r="17" spans="1:6" ht="38.450000000000003" customHeight="1" x14ac:dyDescent="0.25">
      <c r="A17" s="80">
        <v>3</v>
      </c>
      <c r="B17" s="81" t="s">
        <v>53</v>
      </c>
      <c r="C17" s="82" t="s">
        <v>46</v>
      </c>
      <c r="D17" s="83">
        <v>224</v>
      </c>
      <c r="E17" s="83">
        <f>+'[1]55-б-4-и'!$L$36</f>
        <v>0</v>
      </c>
      <c r="F17" s="84" t="s">
        <v>54</v>
      </c>
    </row>
    <row r="18" spans="1:6" ht="30" x14ac:dyDescent="0.25">
      <c r="A18" s="80"/>
      <c r="B18" s="81"/>
      <c r="C18" s="82" t="s">
        <v>48</v>
      </c>
      <c r="D18" s="83">
        <v>70800</v>
      </c>
      <c r="E18" s="83">
        <f>+'[2]55-б-5-и'!$L$116</f>
        <v>1474575505</v>
      </c>
      <c r="F18" s="85"/>
    </row>
    <row r="19" spans="1:6" ht="30" x14ac:dyDescent="0.25">
      <c r="A19" s="80"/>
      <c r="B19" s="81"/>
      <c r="C19" s="82" t="s">
        <v>49</v>
      </c>
      <c r="D19" s="83"/>
      <c r="E19" s="83"/>
      <c r="F19" s="86"/>
    </row>
    <row r="20" spans="1:6" x14ac:dyDescent="0.25">
      <c r="A20" s="80"/>
      <c r="B20" s="81"/>
      <c r="C20" s="82" t="s">
        <v>50</v>
      </c>
      <c r="D20" s="83"/>
      <c r="E20" s="83"/>
      <c r="F20" s="87"/>
    </row>
    <row r="21" spans="1:6" x14ac:dyDescent="0.25">
      <c r="A21" s="80">
        <v>4</v>
      </c>
      <c r="B21" s="81" t="s">
        <v>55</v>
      </c>
      <c r="C21" s="82" t="s">
        <v>46</v>
      </c>
      <c r="D21" s="83"/>
      <c r="E21" s="83"/>
      <c r="F21" s="84"/>
    </row>
    <row r="22" spans="1:6" ht="30" x14ac:dyDescent="0.25">
      <c r="A22" s="80"/>
      <c r="B22" s="81"/>
      <c r="C22" s="82" t="s">
        <v>48</v>
      </c>
      <c r="D22" s="83"/>
      <c r="E22" s="83"/>
      <c r="F22" s="85"/>
    </row>
    <row r="23" spans="1:6" ht="30" x14ac:dyDescent="0.25">
      <c r="A23" s="80"/>
      <c r="B23" s="81"/>
      <c r="C23" s="82" t="s">
        <v>49</v>
      </c>
      <c r="D23" s="83"/>
      <c r="E23" s="83"/>
      <c r="F23" s="86"/>
    </row>
    <row r="24" spans="1:6" x14ac:dyDescent="0.25">
      <c r="A24" s="80"/>
      <c r="B24" s="81"/>
      <c r="C24" s="82" t="s">
        <v>50</v>
      </c>
      <c r="D24" s="83"/>
      <c r="E24" s="83"/>
      <c r="F24" s="87"/>
    </row>
    <row r="25" spans="1:6" ht="58.15" customHeight="1" x14ac:dyDescent="0.25">
      <c r="A25" s="54" t="s">
        <v>61</v>
      </c>
      <c r="B25" s="55"/>
      <c r="C25" s="55"/>
      <c r="D25" s="55"/>
      <c r="E25" s="55"/>
      <c r="F25" s="55"/>
    </row>
  </sheetData>
  <mergeCells count="22">
    <mergeCell ref="F13:F15"/>
    <mergeCell ref="F17:F19"/>
    <mergeCell ref="F21:F23"/>
    <mergeCell ref="A9:A12"/>
    <mergeCell ref="B9:B12"/>
    <mergeCell ref="A13:A16"/>
    <mergeCell ref="B13:B16"/>
    <mergeCell ref="A25:F25"/>
    <mergeCell ref="A17:A20"/>
    <mergeCell ref="B17:B20"/>
    <mergeCell ref="A21:A24"/>
    <mergeCell ref="B21:B24"/>
    <mergeCell ref="F9:F11"/>
    <mergeCell ref="A7:A8"/>
    <mergeCell ref="B7:B8"/>
    <mergeCell ref="E1:F1"/>
    <mergeCell ref="E2:F2"/>
    <mergeCell ref="A4:F4"/>
    <mergeCell ref="A5:F5"/>
    <mergeCell ref="C7:C8"/>
    <mergeCell ref="D7:E7"/>
    <mergeCell ref="F7:F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7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36"/>
  <sheetViews>
    <sheetView topLeftCell="A7" zoomScale="85" workbookViewId="0">
      <selection activeCell="G16" sqref="G16"/>
    </sheetView>
  </sheetViews>
  <sheetFormatPr defaultColWidth="8.85546875" defaultRowHeight="15" x14ac:dyDescent="0.25"/>
  <cols>
    <col min="1" max="1" width="5.42578125" customWidth="1"/>
    <col min="2" max="2" width="9.85546875" customWidth="1"/>
    <col min="3" max="3" width="26.28515625" customWidth="1"/>
    <col min="4" max="4" width="39.140625" customWidth="1"/>
    <col min="5" max="6" width="13.28515625" customWidth="1"/>
    <col min="7" max="7" width="28" customWidth="1"/>
    <col min="8" max="8" width="21.140625" customWidth="1"/>
    <col min="9" max="12" width="14.28515625" customWidth="1"/>
  </cols>
  <sheetData>
    <row r="1" spans="1:12" ht="63.75" customHeight="1" x14ac:dyDescent="0.25">
      <c r="J1" s="48" t="s">
        <v>60</v>
      </c>
      <c r="K1" s="48"/>
      <c r="L1" s="48"/>
    </row>
    <row r="2" spans="1:12" x14ac:dyDescent="0.25">
      <c r="J2" s="56" t="s">
        <v>147</v>
      </c>
      <c r="K2" s="56"/>
      <c r="L2" s="56"/>
    </row>
    <row r="3" spans="1:12" ht="27.75" customHeight="1" x14ac:dyDescent="0.25">
      <c r="A3" s="44" t="s">
        <v>148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24" customHeight="1" x14ac:dyDescent="0.25">
      <c r="A4" s="58" t="s">
        <v>58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7" spans="1:12" ht="141.75" customHeight="1" x14ac:dyDescent="0.25">
      <c r="A7" s="78" t="s">
        <v>27</v>
      </c>
      <c r="B7" s="88" t="s">
        <v>39</v>
      </c>
      <c r="C7" s="89" t="s">
        <v>62</v>
      </c>
      <c r="D7" s="78" t="s">
        <v>63</v>
      </c>
      <c r="E7" s="78" t="s">
        <v>64</v>
      </c>
      <c r="F7" s="78" t="s">
        <v>65</v>
      </c>
      <c r="G7" s="90" t="s">
        <v>66</v>
      </c>
      <c r="H7" s="90"/>
      <c r="I7" s="78" t="s">
        <v>67</v>
      </c>
      <c r="J7" s="78" t="s">
        <v>68</v>
      </c>
      <c r="K7" s="78" t="s">
        <v>69</v>
      </c>
      <c r="L7" s="79" t="s">
        <v>70</v>
      </c>
    </row>
    <row r="8" spans="1:12" ht="47.25" customHeight="1" x14ac:dyDescent="0.25">
      <c r="A8" s="78"/>
      <c r="B8" s="91"/>
      <c r="C8" s="89"/>
      <c r="D8" s="78"/>
      <c r="E8" s="78"/>
      <c r="F8" s="78"/>
      <c r="G8" s="92" t="s">
        <v>71</v>
      </c>
      <c r="H8" s="92" t="s">
        <v>72</v>
      </c>
      <c r="I8" s="78"/>
      <c r="J8" s="78"/>
      <c r="K8" s="78"/>
      <c r="L8" s="79" t="s">
        <v>73</v>
      </c>
    </row>
    <row r="9" spans="1:12" x14ac:dyDescent="0.25">
      <c r="A9" s="93" t="s">
        <v>74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5"/>
    </row>
    <row r="10" spans="1:12" ht="30" x14ac:dyDescent="0.25">
      <c r="A10" s="96">
        <v>1</v>
      </c>
      <c r="B10" s="97" t="s">
        <v>75</v>
      </c>
      <c r="C10" s="98" t="s">
        <v>76</v>
      </c>
      <c r="D10" s="99" t="s">
        <v>77</v>
      </c>
      <c r="E10" s="100" t="s">
        <v>78</v>
      </c>
      <c r="F10" s="99" t="s">
        <v>79</v>
      </c>
      <c r="G10" s="99" t="s">
        <v>80</v>
      </c>
      <c r="H10" s="99" t="s">
        <v>81</v>
      </c>
      <c r="I10" s="101" t="s">
        <v>82</v>
      </c>
      <c r="J10" s="100">
        <v>4</v>
      </c>
      <c r="K10" s="107">
        <v>229250</v>
      </c>
      <c r="L10" s="107">
        <f>K10*J10</f>
        <v>917000</v>
      </c>
    </row>
    <row r="11" spans="1:12" ht="30" x14ac:dyDescent="0.25">
      <c r="A11" s="103">
        <v>2</v>
      </c>
      <c r="B11" s="97"/>
      <c r="C11" s="98" t="s">
        <v>83</v>
      </c>
      <c r="D11" s="99" t="s">
        <v>84</v>
      </c>
      <c r="E11" s="100" t="s">
        <v>78</v>
      </c>
      <c r="F11" s="99">
        <v>2035905</v>
      </c>
      <c r="G11" s="99" t="s">
        <v>85</v>
      </c>
      <c r="H11" s="99">
        <v>310377736</v>
      </c>
      <c r="I11" s="101" t="s">
        <v>82</v>
      </c>
      <c r="J11" s="100">
        <v>1</v>
      </c>
      <c r="K11" s="107">
        <v>13800000</v>
      </c>
      <c r="L11" s="107">
        <f t="shared" ref="L11:L14" si="0">K11*J11</f>
        <v>13800000</v>
      </c>
    </row>
    <row r="12" spans="1:12" ht="45" x14ac:dyDescent="0.25">
      <c r="A12" s="103">
        <v>3</v>
      </c>
      <c r="B12" s="97"/>
      <c r="C12" s="98" t="s">
        <v>86</v>
      </c>
      <c r="D12" s="99" t="s">
        <v>77</v>
      </c>
      <c r="E12" s="100" t="s">
        <v>78</v>
      </c>
      <c r="F12" s="99">
        <v>2118324</v>
      </c>
      <c r="G12" s="99" t="s">
        <v>87</v>
      </c>
      <c r="H12" s="99" t="s">
        <v>88</v>
      </c>
      <c r="I12" s="101" t="s">
        <v>82</v>
      </c>
      <c r="J12" s="100">
        <v>50</v>
      </c>
      <c r="K12" s="107">
        <v>3120000</v>
      </c>
      <c r="L12" s="107">
        <f t="shared" si="0"/>
        <v>156000000</v>
      </c>
    </row>
    <row r="13" spans="1:12" ht="30" x14ac:dyDescent="0.25">
      <c r="A13" s="96">
        <v>4</v>
      </c>
      <c r="B13" s="97"/>
      <c r="C13" s="98" t="s">
        <v>89</v>
      </c>
      <c r="D13" s="99" t="s">
        <v>77</v>
      </c>
      <c r="E13" s="100" t="s">
        <v>78</v>
      </c>
      <c r="F13" s="99">
        <v>2132318</v>
      </c>
      <c r="G13" s="99" t="s">
        <v>90</v>
      </c>
      <c r="H13" s="99">
        <v>308510364</v>
      </c>
      <c r="I13" s="101" t="s">
        <v>82</v>
      </c>
      <c r="J13" s="100">
        <v>30</v>
      </c>
      <c r="K13" s="107">
        <v>7028000</v>
      </c>
      <c r="L13" s="107">
        <f t="shared" si="0"/>
        <v>210840000</v>
      </c>
    </row>
    <row r="14" spans="1:12" ht="30" x14ac:dyDescent="0.25">
      <c r="A14" s="103">
        <v>5</v>
      </c>
      <c r="B14" s="97"/>
      <c r="C14" s="98" t="s">
        <v>91</v>
      </c>
      <c r="D14" s="99" t="s">
        <v>77</v>
      </c>
      <c r="E14" s="100" t="s">
        <v>78</v>
      </c>
      <c r="F14" s="99">
        <v>2140484</v>
      </c>
      <c r="G14" s="99" t="s">
        <v>92</v>
      </c>
      <c r="H14" s="99">
        <v>302123328</v>
      </c>
      <c r="I14" s="101" t="s">
        <v>82</v>
      </c>
      <c r="J14" s="100">
        <v>40</v>
      </c>
      <c r="K14" s="107">
        <v>4242000</v>
      </c>
      <c r="L14" s="107">
        <f t="shared" si="0"/>
        <v>169680000</v>
      </c>
    </row>
    <row r="15" spans="1:12" ht="45" x14ac:dyDescent="0.25">
      <c r="A15" s="103">
        <v>6</v>
      </c>
      <c r="B15" s="97"/>
      <c r="C15" s="98" t="s">
        <v>93</v>
      </c>
      <c r="D15" s="99" t="s">
        <v>77</v>
      </c>
      <c r="E15" s="100" t="s">
        <v>94</v>
      </c>
      <c r="F15" s="99" t="s">
        <v>95</v>
      </c>
      <c r="G15" s="99" t="s">
        <v>96</v>
      </c>
      <c r="H15" s="99">
        <v>309315494</v>
      </c>
      <c r="I15" s="101" t="s">
        <v>82</v>
      </c>
      <c r="J15" s="100">
        <v>500</v>
      </c>
      <c r="K15" s="107">
        <v>14000000</v>
      </c>
      <c r="L15" s="107">
        <f>K15</f>
        <v>14000000</v>
      </c>
    </row>
    <row r="16" spans="1:12" ht="45" x14ac:dyDescent="0.25">
      <c r="A16" s="96">
        <v>7</v>
      </c>
      <c r="B16" s="97"/>
      <c r="C16" s="98" t="s">
        <v>144</v>
      </c>
      <c r="D16" s="99" t="s">
        <v>77</v>
      </c>
      <c r="E16" s="100" t="s">
        <v>94</v>
      </c>
      <c r="F16" s="99" t="s">
        <v>95</v>
      </c>
      <c r="G16" s="99" t="s">
        <v>96</v>
      </c>
      <c r="H16" s="99">
        <v>309315494</v>
      </c>
      <c r="I16" s="101" t="s">
        <v>82</v>
      </c>
      <c r="J16" s="100">
        <v>512</v>
      </c>
      <c r="K16" s="107">
        <v>14336000</v>
      </c>
      <c r="L16" s="107">
        <f t="shared" ref="L16:L23" si="1">K16</f>
        <v>14336000</v>
      </c>
    </row>
    <row r="17" spans="1:12" ht="45" x14ac:dyDescent="0.25">
      <c r="A17" s="103">
        <v>8</v>
      </c>
      <c r="B17" s="97"/>
      <c r="C17" s="98" t="s">
        <v>145</v>
      </c>
      <c r="D17" s="99" t="s">
        <v>77</v>
      </c>
      <c r="E17" s="100" t="s">
        <v>94</v>
      </c>
      <c r="F17" s="99" t="s">
        <v>95</v>
      </c>
      <c r="G17" s="99" t="s">
        <v>96</v>
      </c>
      <c r="H17" s="99">
        <v>309315494</v>
      </c>
      <c r="I17" s="101" t="s">
        <v>82</v>
      </c>
      <c r="J17" s="100">
        <v>255</v>
      </c>
      <c r="K17" s="107">
        <v>7140000</v>
      </c>
      <c r="L17" s="107">
        <f t="shared" si="1"/>
        <v>7140000</v>
      </c>
    </row>
    <row r="18" spans="1:12" ht="45" x14ac:dyDescent="0.25">
      <c r="A18" s="103">
        <v>9</v>
      </c>
      <c r="B18" s="97"/>
      <c r="C18" s="98" t="s">
        <v>146</v>
      </c>
      <c r="D18" s="99" t="s">
        <v>77</v>
      </c>
      <c r="E18" s="100" t="s">
        <v>94</v>
      </c>
      <c r="F18" s="99" t="s">
        <v>95</v>
      </c>
      <c r="G18" s="99" t="s">
        <v>96</v>
      </c>
      <c r="H18" s="99">
        <v>309315494</v>
      </c>
      <c r="I18" s="101" t="s">
        <v>82</v>
      </c>
      <c r="J18" s="100">
        <v>250</v>
      </c>
      <c r="K18" s="107">
        <v>7000000</v>
      </c>
      <c r="L18" s="107">
        <f t="shared" si="1"/>
        <v>7000000</v>
      </c>
    </row>
    <row r="19" spans="1:12" ht="45" x14ac:dyDescent="0.25">
      <c r="A19" s="96">
        <v>10</v>
      </c>
      <c r="B19" s="97"/>
      <c r="C19" s="98" t="s">
        <v>97</v>
      </c>
      <c r="D19" s="99" t="s">
        <v>77</v>
      </c>
      <c r="E19" s="100" t="s">
        <v>94</v>
      </c>
      <c r="F19" s="99" t="s">
        <v>95</v>
      </c>
      <c r="G19" s="99" t="s">
        <v>96</v>
      </c>
      <c r="H19" s="99">
        <v>309315494</v>
      </c>
      <c r="I19" s="101" t="s">
        <v>82</v>
      </c>
      <c r="J19" s="100">
        <v>20</v>
      </c>
      <c r="K19" s="107">
        <v>560000</v>
      </c>
      <c r="L19" s="107">
        <f t="shared" si="1"/>
        <v>560000</v>
      </c>
    </row>
    <row r="20" spans="1:12" ht="45" x14ac:dyDescent="0.25">
      <c r="A20" s="103">
        <v>11</v>
      </c>
      <c r="B20" s="97"/>
      <c r="C20" s="98" t="s">
        <v>98</v>
      </c>
      <c r="D20" s="99" t="s">
        <v>77</v>
      </c>
      <c r="E20" s="100" t="s">
        <v>94</v>
      </c>
      <c r="F20" s="99" t="s">
        <v>95</v>
      </c>
      <c r="G20" s="99" t="s">
        <v>96</v>
      </c>
      <c r="H20" s="99">
        <v>309315494</v>
      </c>
      <c r="I20" s="101" t="s">
        <v>82</v>
      </c>
      <c r="J20" s="100">
        <v>25</v>
      </c>
      <c r="K20" s="107">
        <v>9856000</v>
      </c>
      <c r="L20" s="107">
        <f t="shared" si="1"/>
        <v>9856000</v>
      </c>
    </row>
    <row r="21" spans="1:12" ht="45" x14ac:dyDescent="0.25">
      <c r="A21" s="103">
        <v>12</v>
      </c>
      <c r="B21" s="97"/>
      <c r="C21" s="98" t="s">
        <v>99</v>
      </c>
      <c r="D21" s="99" t="s">
        <v>77</v>
      </c>
      <c r="E21" s="100" t="s">
        <v>94</v>
      </c>
      <c r="F21" s="99" t="s">
        <v>95</v>
      </c>
      <c r="G21" s="99" t="s">
        <v>96</v>
      </c>
      <c r="H21" s="99">
        <v>309315494</v>
      </c>
      <c r="I21" s="101" t="s">
        <v>82</v>
      </c>
      <c r="J21" s="100">
        <v>20</v>
      </c>
      <c r="K21" s="107">
        <v>560000</v>
      </c>
      <c r="L21" s="107">
        <f t="shared" si="1"/>
        <v>560000</v>
      </c>
    </row>
    <row r="22" spans="1:12" ht="45" x14ac:dyDescent="0.25">
      <c r="A22" s="96">
        <v>13</v>
      </c>
      <c r="B22" s="97"/>
      <c r="C22" s="98" t="s">
        <v>100</v>
      </c>
      <c r="D22" s="99" t="s">
        <v>77</v>
      </c>
      <c r="E22" s="100" t="s">
        <v>94</v>
      </c>
      <c r="F22" s="99" t="s">
        <v>95</v>
      </c>
      <c r="G22" s="99" t="s">
        <v>96</v>
      </c>
      <c r="H22" s="99">
        <v>309315494</v>
      </c>
      <c r="I22" s="101" t="s">
        <v>82</v>
      </c>
      <c r="J22" s="100">
        <v>1560</v>
      </c>
      <c r="K22" s="107">
        <v>18450432</v>
      </c>
      <c r="L22" s="107">
        <f t="shared" si="1"/>
        <v>18450432</v>
      </c>
    </row>
    <row r="23" spans="1:12" ht="45" x14ac:dyDescent="0.25">
      <c r="A23" s="103">
        <v>14</v>
      </c>
      <c r="B23" s="97"/>
      <c r="C23" s="98" t="s">
        <v>101</v>
      </c>
      <c r="D23" s="99" t="s">
        <v>77</v>
      </c>
      <c r="E23" s="100" t="s">
        <v>94</v>
      </c>
      <c r="F23" s="99" t="s">
        <v>95</v>
      </c>
      <c r="G23" s="99" t="s">
        <v>96</v>
      </c>
      <c r="H23" s="99">
        <v>309315494</v>
      </c>
      <c r="I23" s="101" t="s">
        <v>82</v>
      </c>
      <c r="J23" s="100">
        <v>1250</v>
      </c>
      <c r="K23" s="107">
        <v>36960000</v>
      </c>
      <c r="L23" s="107">
        <f t="shared" si="1"/>
        <v>36960000</v>
      </c>
    </row>
    <row r="24" spans="1:12" ht="30" x14ac:dyDescent="0.25">
      <c r="A24" s="103">
        <v>15</v>
      </c>
      <c r="B24" s="104" t="s">
        <v>102</v>
      </c>
      <c r="C24" s="98" t="s">
        <v>103</v>
      </c>
      <c r="D24" s="99" t="s">
        <v>77</v>
      </c>
      <c r="E24" s="100" t="s">
        <v>78</v>
      </c>
      <c r="F24" s="99" t="s">
        <v>104</v>
      </c>
      <c r="G24" s="99" t="s">
        <v>105</v>
      </c>
      <c r="H24" s="99" t="s">
        <v>106</v>
      </c>
      <c r="I24" s="101" t="s">
        <v>24</v>
      </c>
      <c r="J24" s="100">
        <v>50</v>
      </c>
      <c r="K24" s="107">
        <v>440000</v>
      </c>
      <c r="L24" s="107">
        <f t="shared" ref="L24:L29" si="2">K24*J24</f>
        <v>22000000</v>
      </c>
    </row>
    <row r="25" spans="1:12" ht="30" x14ac:dyDescent="0.25">
      <c r="A25" s="103">
        <v>16</v>
      </c>
      <c r="B25" s="105"/>
      <c r="C25" s="98" t="s">
        <v>23</v>
      </c>
      <c r="D25" s="99" t="s">
        <v>77</v>
      </c>
      <c r="E25" s="100" t="s">
        <v>78</v>
      </c>
      <c r="F25" s="99">
        <v>2236933</v>
      </c>
      <c r="G25" s="99" t="s">
        <v>107</v>
      </c>
      <c r="H25" s="99">
        <v>307752207</v>
      </c>
      <c r="I25" s="101" t="s">
        <v>108</v>
      </c>
      <c r="J25" s="100">
        <v>1</v>
      </c>
      <c r="K25" s="107">
        <v>17900000</v>
      </c>
      <c r="L25" s="107">
        <f t="shared" si="2"/>
        <v>17900000</v>
      </c>
    </row>
    <row r="26" spans="1:12" ht="45" x14ac:dyDescent="0.25">
      <c r="A26" s="96">
        <v>17</v>
      </c>
      <c r="B26" s="105"/>
      <c r="C26" s="98" t="s">
        <v>109</v>
      </c>
      <c r="D26" s="99" t="s">
        <v>77</v>
      </c>
      <c r="E26" s="100" t="s">
        <v>78</v>
      </c>
      <c r="F26" s="99">
        <v>2264208</v>
      </c>
      <c r="G26" s="99" t="s">
        <v>110</v>
      </c>
      <c r="H26" s="99">
        <v>306774378</v>
      </c>
      <c r="I26" s="101" t="s">
        <v>111</v>
      </c>
      <c r="J26" s="100">
        <v>10</v>
      </c>
      <c r="K26" s="107">
        <v>3978000</v>
      </c>
      <c r="L26" s="107">
        <f t="shared" si="2"/>
        <v>39780000</v>
      </c>
    </row>
    <row r="27" spans="1:12" ht="45" x14ac:dyDescent="0.25">
      <c r="A27" s="103">
        <v>18</v>
      </c>
      <c r="B27" s="105"/>
      <c r="C27" s="98" t="s">
        <v>109</v>
      </c>
      <c r="D27" s="99" t="s">
        <v>77</v>
      </c>
      <c r="E27" s="100" t="s">
        <v>78</v>
      </c>
      <c r="F27" s="99">
        <v>2264227</v>
      </c>
      <c r="G27" s="99" t="s">
        <v>110</v>
      </c>
      <c r="H27" s="99">
        <v>306774378</v>
      </c>
      <c r="I27" s="101" t="s">
        <v>111</v>
      </c>
      <c r="J27" s="100">
        <v>10</v>
      </c>
      <c r="K27" s="107">
        <v>3978000</v>
      </c>
      <c r="L27" s="107">
        <f t="shared" si="2"/>
        <v>39780000</v>
      </c>
    </row>
    <row r="28" spans="1:12" ht="45" x14ac:dyDescent="0.25">
      <c r="A28" s="103">
        <v>19</v>
      </c>
      <c r="B28" s="105"/>
      <c r="C28" s="98" t="s">
        <v>112</v>
      </c>
      <c r="D28" s="99" t="s">
        <v>77</v>
      </c>
      <c r="E28" s="100" t="s">
        <v>78</v>
      </c>
      <c r="F28" s="99">
        <v>2345122</v>
      </c>
      <c r="G28" s="99" t="s">
        <v>110</v>
      </c>
      <c r="H28" s="99">
        <v>306774378</v>
      </c>
      <c r="I28" s="101" t="s">
        <v>82</v>
      </c>
      <c r="J28" s="100">
        <v>4</v>
      </c>
      <c r="K28" s="107">
        <v>2588000</v>
      </c>
      <c r="L28" s="107">
        <f t="shared" si="2"/>
        <v>10352000</v>
      </c>
    </row>
    <row r="29" spans="1:12" ht="45" x14ac:dyDescent="0.25">
      <c r="A29" s="103">
        <v>20</v>
      </c>
      <c r="B29" s="106"/>
      <c r="C29" s="98" t="s">
        <v>112</v>
      </c>
      <c r="D29" s="99" t="s">
        <v>77</v>
      </c>
      <c r="E29" s="100" t="s">
        <v>78</v>
      </c>
      <c r="F29" s="99">
        <v>2345130</v>
      </c>
      <c r="G29" s="99" t="s">
        <v>110</v>
      </c>
      <c r="H29" s="99">
        <v>306774378</v>
      </c>
      <c r="I29" s="101" t="s">
        <v>82</v>
      </c>
      <c r="J29" s="100">
        <v>4</v>
      </c>
      <c r="K29" s="107">
        <v>2588000</v>
      </c>
      <c r="L29" s="107">
        <f t="shared" si="2"/>
        <v>10352000</v>
      </c>
    </row>
    <row r="30" spans="1:12" ht="30" x14ac:dyDescent="0.25">
      <c r="A30" s="103">
        <f>+A29+1</f>
        <v>21</v>
      </c>
      <c r="B30" s="97" t="s">
        <v>113</v>
      </c>
      <c r="C30" s="98" t="s">
        <v>114</v>
      </c>
      <c r="D30" s="99" t="s">
        <v>77</v>
      </c>
      <c r="E30" s="100" t="s">
        <v>78</v>
      </c>
      <c r="F30" s="99" t="s">
        <v>115</v>
      </c>
      <c r="G30" s="99" t="s">
        <v>116</v>
      </c>
      <c r="H30" s="99" t="s">
        <v>117</v>
      </c>
      <c r="I30" s="101" t="s">
        <v>118</v>
      </c>
      <c r="J30" s="100">
        <v>11</v>
      </c>
      <c r="K30" s="107">
        <v>7400000</v>
      </c>
      <c r="L30" s="107">
        <v>81400000</v>
      </c>
    </row>
    <row r="31" spans="1:12" ht="45" x14ac:dyDescent="0.25">
      <c r="A31" s="103">
        <f t="shared" ref="A31:A36" si="3">+A30+1</f>
        <v>22</v>
      </c>
      <c r="B31" s="97"/>
      <c r="C31" s="98" t="s">
        <v>119</v>
      </c>
      <c r="D31" s="99" t="s">
        <v>77</v>
      </c>
      <c r="E31" s="100" t="s">
        <v>78</v>
      </c>
      <c r="F31" s="99" t="s">
        <v>120</v>
      </c>
      <c r="G31" s="99" t="s">
        <v>121</v>
      </c>
      <c r="H31" s="99" t="s">
        <v>122</v>
      </c>
      <c r="I31" s="101" t="s">
        <v>123</v>
      </c>
      <c r="J31" s="100">
        <v>6</v>
      </c>
      <c r="K31" s="107">
        <v>4150000</v>
      </c>
      <c r="L31" s="107">
        <v>24900000</v>
      </c>
    </row>
    <row r="32" spans="1:12" ht="30" x14ac:dyDescent="0.25">
      <c r="A32" s="103">
        <f t="shared" si="3"/>
        <v>23</v>
      </c>
      <c r="B32" s="97"/>
      <c r="C32" s="98" t="s">
        <v>124</v>
      </c>
      <c r="D32" s="99" t="s">
        <v>77</v>
      </c>
      <c r="E32" s="100" t="s">
        <v>78</v>
      </c>
      <c r="F32" s="99" t="s">
        <v>125</v>
      </c>
      <c r="G32" s="99" t="s">
        <v>126</v>
      </c>
      <c r="H32" s="99" t="s">
        <v>127</v>
      </c>
      <c r="I32" s="101" t="s">
        <v>123</v>
      </c>
      <c r="J32" s="100">
        <v>1</v>
      </c>
      <c r="K32" s="107">
        <v>95888000</v>
      </c>
      <c r="L32" s="107">
        <v>95888000</v>
      </c>
    </row>
    <row r="33" spans="1:12" ht="30" x14ac:dyDescent="0.25">
      <c r="A33" s="103">
        <f t="shared" si="3"/>
        <v>24</v>
      </c>
      <c r="B33" s="97"/>
      <c r="C33" s="98" t="s">
        <v>128</v>
      </c>
      <c r="D33" s="99" t="s">
        <v>77</v>
      </c>
      <c r="E33" s="100" t="s">
        <v>78</v>
      </c>
      <c r="F33" s="99" t="s">
        <v>129</v>
      </c>
      <c r="G33" s="99" t="s">
        <v>130</v>
      </c>
      <c r="H33" s="99" t="s">
        <v>131</v>
      </c>
      <c r="I33" s="101" t="s">
        <v>118</v>
      </c>
      <c r="J33" s="100">
        <v>1</v>
      </c>
      <c r="K33" s="107">
        <v>28520001</v>
      </c>
      <c r="L33" s="107">
        <v>28520001</v>
      </c>
    </row>
    <row r="34" spans="1:12" ht="30" x14ac:dyDescent="0.25">
      <c r="A34" s="103">
        <f t="shared" si="3"/>
        <v>25</v>
      </c>
      <c r="B34" s="97"/>
      <c r="C34" s="98" t="s">
        <v>132</v>
      </c>
      <c r="D34" s="99" t="s">
        <v>77</v>
      </c>
      <c r="E34" s="100" t="s">
        <v>78</v>
      </c>
      <c r="F34" s="99" t="s">
        <v>133</v>
      </c>
      <c r="G34" s="99" t="s">
        <v>134</v>
      </c>
      <c r="H34" s="99" t="s">
        <v>135</v>
      </c>
      <c r="I34" s="101" t="s">
        <v>82</v>
      </c>
      <c r="J34" s="100">
        <v>200</v>
      </c>
      <c r="K34" s="107">
        <v>389000</v>
      </c>
      <c r="L34" s="107">
        <v>77800000</v>
      </c>
    </row>
    <row r="35" spans="1:12" ht="45" x14ac:dyDescent="0.25">
      <c r="A35" s="103">
        <f t="shared" si="3"/>
        <v>26</v>
      </c>
      <c r="B35" s="97"/>
      <c r="C35" s="98" t="s">
        <v>136</v>
      </c>
      <c r="D35" s="99" t="s">
        <v>84</v>
      </c>
      <c r="E35" s="100" t="s">
        <v>78</v>
      </c>
      <c r="F35" s="99" t="s">
        <v>137</v>
      </c>
      <c r="G35" s="99" t="s">
        <v>138</v>
      </c>
      <c r="H35" s="99" t="s">
        <v>139</v>
      </c>
      <c r="I35" s="101" t="s">
        <v>123</v>
      </c>
      <c r="J35" s="100">
        <v>1</v>
      </c>
      <c r="K35" s="107">
        <v>8700000</v>
      </c>
      <c r="L35" s="107">
        <v>8700000</v>
      </c>
    </row>
    <row r="36" spans="1:12" ht="45" x14ac:dyDescent="0.25">
      <c r="A36" s="103">
        <f t="shared" si="3"/>
        <v>27</v>
      </c>
      <c r="B36" s="97"/>
      <c r="C36" s="98" t="s">
        <v>140</v>
      </c>
      <c r="D36" s="99" t="s">
        <v>84</v>
      </c>
      <c r="E36" s="100" t="s">
        <v>78</v>
      </c>
      <c r="F36" s="99" t="s">
        <v>141</v>
      </c>
      <c r="G36" s="99" t="s">
        <v>142</v>
      </c>
      <c r="H36" s="99" t="s">
        <v>143</v>
      </c>
      <c r="I36" s="101" t="s">
        <v>118</v>
      </c>
      <c r="J36" s="100">
        <v>4</v>
      </c>
      <c r="K36" s="107">
        <v>12944000</v>
      </c>
      <c r="L36" s="107">
        <v>51776000</v>
      </c>
    </row>
  </sheetData>
  <mergeCells count="18">
    <mergeCell ref="B10:B23"/>
    <mergeCell ref="B24:B29"/>
    <mergeCell ref="B30:B36"/>
    <mergeCell ref="J1:L1"/>
    <mergeCell ref="J2:L2"/>
    <mergeCell ref="G7:H7"/>
    <mergeCell ref="I7:I8"/>
    <mergeCell ref="J7:J8"/>
    <mergeCell ref="A9:L9"/>
    <mergeCell ref="F7:F8"/>
    <mergeCell ref="K7:K8"/>
    <mergeCell ref="A3:L3"/>
    <mergeCell ref="A4:L4"/>
    <mergeCell ref="A7:A8"/>
    <mergeCell ref="B7:B8"/>
    <mergeCell ref="C7:C8"/>
    <mergeCell ref="D7:D8"/>
    <mergeCell ref="E7:E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117"/>
  <sheetViews>
    <sheetView workbookViewId="0">
      <selection activeCell="H8" sqref="H8"/>
    </sheetView>
  </sheetViews>
  <sheetFormatPr defaultColWidth="8.85546875" defaultRowHeight="15" x14ac:dyDescent="0.25"/>
  <cols>
    <col min="1" max="1" width="6" bestFit="1" customWidth="1"/>
    <col min="2" max="2" width="10" customWidth="1"/>
    <col min="3" max="3" width="48.5703125" customWidth="1"/>
    <col min="4" max="4" width="28.5703125" customWidth="1"/>
    <col min="5" max="6" width="12.28515625" customWidth="1"/>
    <col min="7" max="7" width="37.85546875" style="132" customWidth="1"/>
    <col min="8" max="8" width="24" style="39" customWidth="1"/>
    <col min="9" max="9" width="11.28515625" style="39" customWidth="1"/>
    <col min="10" max="12" width="11.28515625" customWidth="1"/>
  </cols>
  <sheetData>
    <row r="1" spans="1:12" ht="89.25" customHeight="1" x14ac:dyDescent="0.25">
      <c r="J1" s="48" t="s">
        <v>368</v>
      </c>
      <c r="K1" s="48"/>
      <c r="L1" s="48"/>
    </row>
    <row r="2" spans="1:12" x14ac:dyDescent="0.25">
      <c r="J2" s="56" t="s">
        <v>366</v>
      </c>
      <c r="K2" s="56"/>
      <c r="L2" s="56"/>
    </row>
    <row r="4" spans="1:12" ht="37.9" customHeight="1" x14ac:dyDescent="0.25">
      <c r="A4" s="44" t="s">
        <v>367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15.75" x14ac:dyDescent="0.25">
      <c r="A5" s="46" t="s">
        <v>58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7" spans="1:12" ht="22.9" customHeight="1" x14ac:dyDescent="0.25">
      <c r="A7" s="108" t="s">
        <v>27</v>
      </c>
      <c r="B7" s="108" t="s">
        <v>39</v>
      </c>
      <c r="C7" s="108" t="s">
        <v>62</v>
      </c>
      <c r="D7" s="108" t="s">
        <v>63</v>
      </c>
      <c r="E7" s="108" t="s">
        <v>64</v>
      </c>
      <c r="F7" s="108" t="s">
        <v>65</v>
      </c>
      <c r="G7" s="108" t="s">
        <v>66</v>
      </c>
      <c r="H7" s="108"/>
      <c r="I7" s="108" t="s">
        <v>67</v>
      </c>
      <c r="J7" s="109" t="s">
        <v>68</v>
      </c>
      <c r="K7" s="109" t="s">
        <v>69</v>
      </c>
      <c r="L7" s="110" t="s">
        <v>149</v>
      </c>
    </row>
    <row r="8" spans="1:12" ht="99.6" customHeight="1" x14ac:dyDescent="0.25">
      <c r="A8" s="108"/>
      <c r="B8" s="108"/>
      <c r="C8" s="108"/>
      <c r="D8" s="108"/>
      <c r="E8" s="108"/>
      <c r="F8" s="108"/>
      <c r="G8" s="111" t="s">
        <v>71</v>
      </c>
      <c r="H8" s="111" t="s">
        <v>72</v>
      </c>
      <c r="I8" s="108"/>
      <c r="J8" s="109"/>
      <c r="K8" s="109"/>
      <c r="L8" s="110"/>
    </row>
    <row r="9" spans="1:12" x14ac:dyDescent="0.25">
      <c r="A9" s="112" t="s">
        <v>74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2" ht="30" x14ac:dyDescent="0.25">
      <c r="A10" s="96">
        <v>1</v>
      </c>
      <c r="B10" s="97" t="s">
        <v>150</v>
      </c>
      <c r="C10" s="98" t="s">
        <v>151</v>
      </c>
      <c r="D10" s="99" t="s">
        <v>77</v>
      </c>
      <c r="E10" s="100" t="s">
        <v>78</v>
      </c>
      <c r="F10" s="113">
        <v>2061263</v>
      </c>
      <c r="G10" s="133" t="s">
        <v>152</v>
      </c>
      <c r="H10" s="113">
        <v>310906242</v>
      </c>
      <c r="I10" s="101" t="s">
        <v>82</v>
      </c>
      <c r="J10" s="100">
        <v>25</v>
      </c>
      <c r="K10" s="102">
        <v>789000</v>
      </c>
      <c r="L10" s="114">
        <f>K10*J10</f>
        <v>19725000</v>
      </c>
    </row>
    <row r="11" spans="1:12" ht="30" x14ac:dyDescent="0.25">
      <c r="A11" s="96">
        <f t="shared" ref="A11:A30" si="0">+A10+1</f>
        <v>2</v>
      </c>
      <c r="B11" s="97"/>
      <c r="C11" s="98" t="s">
        <v>153</v>
      </c>
      <c r="D11" s="99" t="s">
        <v>77</v>
      </c>
      <c r="E11" s="100" t="s">
        <v>78</v>
      </c>
      <c r="F11" s="113">
        <v>2068474</v>
      </c>
      <c r="G11" s="133" t="s">
        <v>154</v>
      </c>
      <c r="H11" s="113">
        <v>306383224</v>
      </c>
      <c r="I11" s="101" t="s">
        <v>82</v>
      </c>
      <c r="J11" s="100">
        <v>15</v>
      </c>
      <c r="K11" s="102">
        <v>136999</v>
      </c>
      <c r="L11" s="114">
        <f t="shared" ref="L11:L58" si="1">K11*J11</f>
        <v>2054985</v>
      </c>
    </row>
    <row r="12" spans="1:12" ht="30" x14ac:dyDescent="0.25">
      <c r="A12" s="96">
        <f t="shared" si="0"/>
        <v>3</v>
      </c>
      <c r="B12" s="97"/>
      <c r="C12" s="98" t="s">
        <v>155</v>
      </c>
      <c r="D12" s="99" t="s">
        <v>77</v>
      </c>
      <c r="E12" s="100" t="s">
        <v>78</v>
      </c>
      <c r="F12" s="113">
        <v>2070619</v>
      </c>
      <c r="G12" s="133" t="s">
        <v>156</v>
      </c>
      <c r="H12" s="113">
        <v>311019048</v>
      </c>
      <c r="I12" s="101" t="s">
        <v>82</v>
      </c>
      <c r="J12" s="100">
        <v>15</v>
      </c>
      <c r="K12" s="102">
        <v>24000</v>
      </c>
      <c r="L12" s="114">
        <f t="shared" si="1"/>
        <v>360000</v>
      </c>
    </row>
    <row r="13" spans="1:12" ht="30" x14ac:dyDescent="0.25">
      <c r="A13" s="96">
        <f t="shared" si="0"/>
        <v>4</v>
      </c>
      <c r="B13" s="97"/>
      <c r="C13" s="98" t="s">
        <v>157</v>
      </c>
      <c r="D13" s="115" t="s">
        <v>84</v>
      </c>
      <c r="E13" s="100" t="s">
        <v>78</v>
      </c>
      <c r="F13" s="113">
        <v>2086420</v>
      </c>
      <c r="G13" s="133" t="s">
        <v>158</v>
      </c>
      <c r="H13" s="113">
        <v>548204171</v>
      </c>
      <c r="I13" s="101" t="s">
        <v>159</v>
      </c>
      <c r="J13" s="100">
        <v>1500</v>
      </c>
      <c r="K13" s="102">
        <v>37800</v>
      </c>
      <c r="L13" s="114">
        <f t="shared" si="1"/>
        <v>56700000</v>
      </c>
    </row>
    <row r="14" spans="1:12" ht="30" x14ac:dyDescent="0.25">
      <c r="A14" s="96">
        <f t="shared" si="0"/>
        <v>5</v>
      </c>
      <c r="B14" s="97"/>
      <c r="C14" s="98" t="s">
        <v>160</v>
      </c>
      <c r="D14" s="115" t="s">
        <v>84</v>
      </c>
      <c r="E14" s="100" t="s">
        <v>78</v>
      </c>
      <c r="F14" s="113">
        <v>2086438</v>
      </c>
      <c r="G14" s="133" t="s">
        <v>158</v>
      </c>
      <c r="H14" s="113">
        <v>548204171</v>
      </c>
      <c r="I14" s="101" t="s">
        <v>82</v>
      </c>
      <c r="J14" s="100">
        <v>200</v>
      </c>
      <c r="K14" s="102">
        <v>11400</v>
      </c>
      <c r="L14" s="114">
        <f t="shared" si="1"/>
        <v>2280000</v>
      </c>
    </row>
    <row r="15" spans="1:12" ht="30" x14ac:dyDescent="0.25">
      <c r="A15" s="96">
        <f t="shared" si="0"/>
        <v>6</v>
      </c>
      <c r="B15" s="97"/>
      <c r="C15" s="98" t="s">
        <v>151</v>
      </c>
      <c r="D15" s="99" t="s">
        <v>77</v>
      </c>
      <c r="E15" s="100" t="s">
        <v>78</v>
      </c>
      <c r="F15" s="113">
        <v>2089054</v>
      </c>
      <c r="G15" s="133" t="s">
        <v>152</v>
      </c>
      <c r="H15" s="113">
        <v>310906242</v>
      </c>
      <c r="I15" s="101" t="s">
        <v>161</v>
      </c>
      <c r="J15" s="100">
        <v>10</v>
      </c>
      <c r="K15" s="102">
        <v>829000</v>
      </c>
      <c r="L15" s="114">
        <f t="shared" si="1"/>
        <v>8290000</v>
      </c>
    </row>
    <row r="16" spans="1:12" ht="30" x14ac:dyDescent="0.25">
      <c r="A16" s="96">
        <f t="shared" si="0"/>
        <v>7</v>
      </c>
      <c r="B16" s="97"/>
      <c r="C16" s="98" t="s">
        <v>162</v>
      </c>
      <c r="D16" s="99" t="s">
        <v>77</v>
      </c>
      <c r="E16" s="100" t="s">
        <v>78</v>
      </c>
      <c r="F16" s="113">
        <v>2093609</v>
      </c>
      <c r="G16" s="133" t="s">
        <v>163</v>
      </c>
      <c r="H16" s="113">
        <v>305454318</v>
      </c>
      <c r="I16" s="101" t="s">
        <v>82</v>
      </c>
      <c r="J16" s="100">
        <v>30</v>
      </c>
      <c r="K16" s="102">
        <v>399000</v>
      </c>
      <c r="L16" s="114">
        <f t="shared" si="1"/>
        <v>11970000</v>
      </c>
    </row>
    <row r="17" spans="1:12" ht="30" x14ac:dyDescent="0.25">
      <c r="A17" s="96">
        <f t="shared" si="0"/>
        <v>8</v>
      </c>
      <c r="B17" s="97"/>
      <c r="C17" s="98" t="s">
        <v>164</v>
      </c>
      <c r="D17" s="99" t="s">
        <v>77</v>
      </c>
      <c r="E17" s="100" t="s">
        <v>78</v>
      </c>
      <c r="F17" s="113">
        <v>2095258</v>
      </c>
      <c r="G17" s="133" t="s">
        <v>165</v>
      </c>
      <c r="H17" s="103" t="s">
        <v>166</v>
      </c>
      <c r="I17" s="101" t="s">
        <v>82</v>
      </c>
      <c r="J17" s="100">
        <v>50</v>
      </c>
      <c r="K17" s="102">
        <v>4900</v>
      </c>
      <c r="L17" s="114">
        <f t="shared" si="1"/>
        <v>245000</v>
      </c>
    </row>
    <row r="18" spans="1:12" ht="30" x14ac:dyDescent="0.25">
      <c r="A18" s="96">
        <f t="shared" si="0"/>
        <v>9</v>
      </c>
      <c r="B18" s="97"/>
      <c r="C18" s="98" t="s">
        <v>167</v>
      </c>
      <c r="D18" s="99" t="s">
        <v>77</v>
      </c>
      <c r="E18" s="100" t="s">
        <v>78</v>
      </c>
      <c r="F18" s="113">
        <v>2101299</v>
      </c>
      <c r="G18" s="133" t="s">
        <v>168</v>
      </c>
      <c r="H18" s="103" t="s">
        <v>169</v>
      </c>
      <c r="I18" s="101" t="s">
        <v>82</v>
      </c>
      <c r="J18" s="100">
        <v>8</v>
      </c>
      <c r="K18" s="102">
        <v>604000</v>
      </c>
      <c r="L18" s="114">
        <f t="shared" si="1"/>
        <v>4832000</v>
      </c>
    </row>
    <row r="19" spans="1:12" ht="30" x14ac:dyDescent="0.25">
      <c r="A19" s="96">
        <f t="shared" si="0"/>
        <v>10</v>
      </c>
      <c r="B19" s="97"/>
      <c r="C19" s="98" t="s">
        <v>167</v>
      </c>
      <c r="D19" s="99" t="s">
        <v>77</v>
      </c>
      <c r="E19" s="100" t="s">
        <v>78</v>
      </c>
      <c r="F19" s="113">
        <v>2101304</v>
      </c>
      <c r="G19" s="133" t="s">
        <v>170</v>
      </c>
      <c r="H19" s="113">
        <v>307045745</v>
      </c>
      <c r="I19" s="101" t="s">
        <v>82</v>
      </c>
      <c r="J19" s="100">
        <v>8</v>
      </c>
      <c r="K19" s="102">
        <v>530000</v>
      </c>
      <c r="L19" s="114">
        <f t="shared" si="1"/>
        <v>4240000</v>
      </c>
    </row>
    <row r="20" spans="1:12" ht="30" x14ac:dyDescent="0.25">
      <c r="A20" s="96">
        <f t="shared" si="0"/>
        <v>11</v>
      </c>
      <c r="B20" s="97"/>
      <c r="C20" s="98" t="s">
        <v>171</v>
      </c>
      <c r="D20" s="99" t="s">
        <v>77</v>
      </c>
      <c r="E20" s="100" t="s">
        <v>78</v>
      </c>
      <c r="F20" s="113">
        <v>2103472</v>
      </c>
      <c r="G20" s="133" t="s">
        <v>156</v>
      </c>
      <c r="H20" s="113">
        <v>311019048</v>
      </c>
      <c r="I20" s="101" t="s">
        <v>159</v>
      </c>
      <c r="J20" s="100">
        <v>50</v>
      </c>
      <c r="K20" s="102">
        <v>15000</v>
      </c>
      <c r="L20" s="114">
        <f t="shared" si="1"/>
        <v>750000</v>
      </c>
    </row>
    <row r="21" spans="1:12" ht="30" x14ac:dyDescent="0.25">
      <c r="A21" s="96">
        <f t="shared" si="0"/>
        <v>12</v>
      </c>
      <c r="B21" s="97"/>
      <c r="C21" s="98" t="s">
        <v>172</v>
      </c>
      <c r="D21" s="99" t="s">
        <v>77</v>
      </c>
      <c r="E21" s="100" t="s">
        <v>78</v>
      </c>
      <c r="F21" s="113">
        <v>2103488</v>
      </c>
      <c r="G21" s="133" t="s">
        <v>173</v>
      </c>
      <c r="H21" s="113">
        <v>305171884</v>
      </c>
      <c r="I21" s="101" t="s">
        <v>82</v>
      </c>
      <c r="J21" s="100">
        <v>300</v>
      </c>
      <c r="K21" s="102">
        <v>1487</v>
      </c>
      <c r="L21" s="114">
        <f t="shared" si="1"/>
        <v>446100</v>
      </c>
    </row>
    <row r="22" spans="1:12" ht="30" x14ac:dyDescent="0.25">
      <c r="A22" s="96">
        <f t="shared" si="0"/>
        <v>13</v>
      </c>
      <c r="B22" s="97"/>
      <c r="C22" s="98" t="s">
        <v>174</v>
      </c>
      <c r="D22" s="99" t="s">
        <v>77</v>
      </c>
      <c r="E22" s="100" t="s">
        <v>78</v>
      </c>
      <c r="F22" s="113">
        <v>2103499</v>
      </c>
      <c r="G22" s="133" t="s">
        <v>175</v>
      </c>
      <c r="H22" s="113" t="s">
        <v>176</v>
      </c>
      <c r="I22" s="101" t="s">
        <v>82</v>
      </c>
      <c r="J22" s="100">
        <v>50</v>
      </c>
      <c r="K22" s="102">
        <v>7333</v>
      </c>
      <c r="L22" s="114">
        <f t="shared" si="1"/>
        <v>366650</v>
      </c>
    </row>
    <row r="23" spans="1:12" ht="30" x14ac:dyDescent="0.25">
      <c r="A23" s="96">
        <f t="shared" si="0"/>
        <v>14</v>
      </c>
      <c r="B23" s="97"/>
      <c r="C23" s="98" t="s">
        <v>177</v>
      </c>
      <c r="D23" s="99" t="s">
        <v>77</v>
      </c>
      <c r="E23" s="100" t="s">
        <v>78</v>
      </c>
      <c r="F23" s="113">
        <v>2107521</v>
      </c>
      <c r="G23" s="133" t="s">
        <v>178</v>
      </c>
      <c r="H23" s="113" t="s">
        <v>179</v>
      </c>
      <c r="I23" s="101" t="s">
        <v>82</v>
      </c>
      <c r="J23" s="100">
        <v>20</v>
      </c>
      <c r="K23" s="102">
        <v>167000</v>
      </c>
      <c r="L23" s="114">
        <f t="shared" si="1"/>
        <v>3340000</v>
      </c>
    </row>
    <row r="24" spans="1:12" ht="30" x14ac:dyDescent="0.25">
      <c r="A24" s="96">
        <f t="shared" si="0"/>
        <v>15</v>
      </c>
      <c r="B24" s="97"/>
      <c r="C24" s="98" t="s">
        <v>180</v>
      </c>
      <c r="D24" s="99" t="s">
        <v>77</v>
      </c>
      <c r="E24" s="100" t="s">
        <v>78</v>
      </c>
      <c r="F24" s="113">
        <v>2107561</v>
      </c>
      <c r="G24" s="133" t="s">
        <v>175</v>
      </c>
      <c r="H24" s="113" t="s">
        <v>176</v>
      </c>
      <c r="I24" s="101" t="s">
        <v>82</v>
      </c>
      <c r="J24" s="100">
        <v>20</v>
      </c>
      <c r="K24" s="102">
        <v>12999</v>
      </c>
      <c r="L24" s="114">
        <f t="shared" si="1"/>
        <v>259980</v>
      </c>
    </row>
    <row r="25" spans="1:12" ht="30" x14ac:dyDescent="0.25">
      <c r="A25" s="96">
        <f t="shared" si="0"/>
        <v>16</v>
      </c>
      <c r="B25" s="97"/>
      <c r="C25" s="98" t="s">
        <v>180</v>
      </c>
      <c r="D25" s="99" t="s">
        <v>77</v>
      </c>
      <c r="E25" s="100" t="s">
        <v>78</v>
      </c>
      <c r="F25" s="113">
        <v>2107564</v>
      </c>
      <c r="G25" s="133" t="s">
        <v>156</v>
      </c>
      <c r="H25" s="113">
        <v>311019048</v>
      </c>
      <c r="I25" s="101" t="s">
        <v>82</v>
      </c>
      <c r="J25" s="100">
        <v>20</v>
      </c>
      <c r="K25" s="102">
        <v>14000</v>
      </c>
      <c r="L25" s="114">
        <f t="shared" si="1"/>
        <v>280000</v>
      </c>
    </row>
    <row r="26" spans="1:12" ht="30" x14ac:dyDescent="0.25">
      <c r="A26" s="96">
        <f t="shared" si="0"/>
        <v>17</v>
      </c>
      <c r="B26" s="97"/>
      <c r="C26" s="98" t="s">
        <v>181</v>
      </c>
      <c r="D26" s="99" t="s">
        <v>77</v>
      </c>
      <c r="E26" s="100" t="s">
        <v>78</v>
      </c>
      <c r="F26" s="113">
        <v>2107612</v>
      </c>
      <c r="G26" s="133" t="s">
        <v>182</v>
      </c>
      <c r="H26" s="113" t="s">
        <v>183</v>
      </c>
      <c r="I26" s="101" t="s">
        <v>82</v>
      </c>
      <c r="J26" s="100">
        <v>20</v>
      </c>
      <c r="K26" s="102">
        <v>62400</v>
      </c>
      <c r="L26" s="114">
        <f t="shared" si="1"/>
        <v>1248000</v>
      </c>
    </row>
    <row r="27" spans="1:12" ht="30" x14ac:dyDescent="0.25">
      <c r="A27" s="96">
        <f t="shared" si="0"/>
        <v>18</v>
      </c>
      <c r="B27" s="97"/>
      <c r="C27" s="98" t="s">
        <v>177</v>
      </c>
      <c r="D27" s="99" t="s">
        <v>77</v>
      </c>
      <c r="E27" s="100" t="s">
        <v>78</v>
      </c>
      <c r="F27" s="113">
        <v>2115546</v>
      </c>
      <c r="G27" s="133" t="s">
        <v>156</v>
      </c>
      <c r="H27" s="113">
        <v>311019048</v>
      </c>
      <c r="I27" s="101" t="s">
        <v>82</v>
      </c>
      <c r="J27" s="100">
        <v>50</v>
      </c>
      <c r="K27" s="102">
        <v>32000</v>
      </c>
      <c r="L27" s="114">
        <f t="shared" si="1"/>
        <v>1600000</v>
      </c>
    </row>
    <row r="28" spans="1:12" ht="30" x14ac:dyDescent="0.25">
      <c r="A28" s="96">
        <f t="shared" si="0"/>
        <v>19</v>
      </c>
      <c r="B28" s="97"/>
      <c r="C28" s="98" t="s">
        <v>177</v>
      </c>
      <c r="D28" s="99" t="s">
        <v>77</v>
      </c>
      <c r="E28" s="100" t="s">
        <v>78</v>
      </c>
      <c r="F28" s="113">
        <v>2115555</v>
      </c>
      <c r="G28" s="133" t="s">
        <v>156</v>
      </c>
      <c r="H28" s="113">
        <v>311019048</v>
      </c>
      <c r="I28" s="101" t="s">
        <v>82</v>
      </c>
      <c r="J28" s="100">
        <v>50</v>
      </c>
      <c r="K28" s="102">
        <v>44500</v>
      </c>
      <c r="L28" s="114">
        <f t="shared" si="1"/>
        <v>2225000</v>
      </c>
    </row>
    <row r="29" spans="1:12" ht="30" x14ac:dyDescent="0.25">
      <c r="A29" s="96">
        <f t="shared" si="0"/>
        <v>20</v>
      </c>
      <c r="B29" s="97"/>
      <c r="C29" s="98" t="s">
        <v>177</v>
      </c>
      <c r="D29" s="99" t="s">
        <v>77</v>
      </c>
      <c r="E29" s="100" t="s">
        <v>78</v>
      </c>
      <c r="F29" s="113">
        <v>2115566</v>
      </c>
      <c r="G29" s="133" t="s">
        <v>156</v>
      </c>
      <c r="H29" s="113">
        <v>311019048</v>
      </c>
      <c r="I29" s="101" t="s">
        <v>82</v>
      </c>
      <c r="J29" s="100">
        <v>50</v>
      </c>
      <c r="K29" s="102">
        <v>84000</v>
      </c>
      <c r="L29" s="114">
        <f t="shared" si="1"/>
        <v>4200000</v>
      </c>
    </row>
    <row r="30" spans="1:12" ht="30" x14ac:dyDescent="0.25">
      <c r="A30" s="96">
        <f t="shared" si="0"/>
        <v>21</v>
      </c>
      <c r="B30" s="97"/>
      <c r="C30" s="98" t="s">
        <v>177</v>
      </c>
      <c r="D30" s="99" t="s">
        <v>77</v>
      </c>
      <c r="E30" s="100" t="s">
        <v>78</v>
      </c>
      <c r="F30" s="113">
        <v>2135376</v>
      </c>
      <c r="G30" s="133" t="s">
        <v>156</v>
      </c>
      <c r="H30" s="113">
        <v>311019048</v>
      </c>
      <c r="I30" s="101" t="s">
        <v>82</v>
      </c>
      <c r="J30" s="100">
        <v>50</v>
      </c>
      <c r="K30" s="102">
        <v>53750</v>
      </c>
      <c r="L30" s="114">
        <f t="shared" si="1"/>
        <v>2687500</v>
      </c>
    </row>
    <row r="31" spans="1:12" ht="30" x14ac:dyDescent="0.25">
      <c r="A31" s="116">
        <v>22</v>
      </c>
      <c r="B31" s="97"/>
      <c r="C31" s="98" t="s">
        <v>177</v>
      </c>
      <c r="D31" s="99" t="s">
        <v>77</v>
      </c>
      <c r="E31" s="100" t="s">
        <v>78</v>
      </c>
      <c r="F31" s="113">
        <v>2135597</v>
      </c>
      <c r="G31" s="133" t="s">
        <v>156</v>
      </c>
      <c r="H31" s="113">
        <v>311019048</v>
      </c>
      <c r="I31" s="101" t="s">
        <v>184</v>
      </c>
      <c r="J31" s="100">
        <v>50</v>
      </c>
      <c r="K31" s="102">
        <v>30000</v>
      </c>
      <c r="L31" s="114">
        <f t="shared" si="1"/>
        <v>1500000</v>
      </c>
    </row>
    <row r="32" spans="1:12" ht="60" x14ac:dyDescent="0.25">
      <c r="A32" s="116">
        <v>23</v>
      </c>
      <c r="B32" s="97"/>
      <c r="C32" s="98" t="s">
        <v>103</v>
      </c>
      <c r="D32" s="99" t="s">
        <v>77</v>
      </c>
      <c r="E32" s="100" t="s">
        <v>78</v>
      </c>
      <c r="F32" s="113">
        <v>2138449</v>
      </c>
      <c r="G32" s="117" t="s">
        <v>185</v>
      </c>
      <c r="H32" s="113">
        <v>201453166</v>
      </c>
      <c r="I32" s="101" t="s">
        <v>24</v>
      </c>
      <c r="J32" s="100">
        <v>55</v>
      </c>
      <c r="K32" s="102">
        <v>440000</v>
      </c>
      <c r="L32" s="114">
        <f t="shared" si="1"/>
        <v>24200000</v>
      </c>
    </row>
    <row r="33" spans="1:12" ht="30" x14ac:dyDescent="0.25">
      <c r="A33" s="116">
        <v>24</v>
      </c>
      <c r="B33" s="97"/>
      <c r="C33" s="98" t="s">
        <v>162</v>
      </c>
      <c r="D33" s="99" t="s">
        <v>77</v>
      </c>
      <c r="E33" s="100" t="s">
        <v>78</v>
      </c>
      <c r="F33" s="113">
        <v>2135023</v>
      </c>
      <c r="G33" s="133" t="s">
        <v>163</v>
      </c>
      <c r="H33" s="113">
        <v>305454318</v>
      </c>
      <c r="I33" s="101" t="s">
        <v>82</v>
      </c>
      <c r="J33" s="100">
        <v>10</v>
      </c>
      <c r="K33" s="102">
        <v>239000</v>
      </c>
      <c r="L33" s="114">
        <f t="shared" si="1"/>
        <v>2390000</v>
      </c>
    </row>
    <row r="34" spans="1:12" ht="30" x14ac:dyDescent="0.25">
      <c r="A34" s="116">
        <v>25</v>
      </c>
      <c r="B34" s="97"/>
      <c r="C34" s="98" t="s">
        <v>162</v>
      </c>
      <c r="D34" s="99" t="s">
        <v>77</v>
      </c>
      <c r="E34" s="100" t="s">
        <v>78</v>
      </c>
      <c r="F34" s="113">
        <v>2109568</v>
      </c>
      <c r="G34" s="133" t="s">
        <v>186</v>
      </c>
      <c r="H34" s="113" t="s">
        <v>187</v>
      </c>
      <c r="I34" s="101" t="s">
        <v>82</v>
      </c>
      <c r="J34" s="100">
        <v>30</v>
      </c>
      <c r="K34" s="102">
        <v>285452</v>
      </c>
      <c r="L34" s="114">
        <f t="shared" si="1"/>
        <v>8563560</v>
      </c>
    </row>
    <row r="35" spans="1:12" ht="30" x14ac:dyDescent="0.25">
      <c r="A35" s="116">
        <v>26</v>
      </c>
      <c r="B35" s="97"/>
      <c r="C35" s="98" t="s">
        <v>188</v>
      </c>
      <c r="D35" s="99" t="s">
        <v>77</v>
      </c>
      <c r="E35" s="100" t="s">
        <v>78</v>
      </c>
      <c r="F35" s="113">
        <v>2108356</v>
      </c>
      <c r="G35" s="133" t="s">
        <v>189</v>
      </c>
      <c r="H35" s="113">
        <v>307959747</v>
      </c>
      <c r="I35" s="101" t="s">
        <v>82</v>
      </c>
      <c r="J35" s="100">
        <v>4</v>
      </c>
      <c r="K35" s="102">
        <v>1100000</v>
      </c>
      <c r="L35" s="114">
        <f t="shared" si="1"/>
        <v>4400000</v>
      </c>
    </row>
    <row r="36" spans="1:12" ht="16.5" x14ac:dyDescent="0.25">
      <c r="A36" s="118">
        <f>+A35+1</f>
        <v>27</v>
      </c>
      <c r="B36" s="97" t="s">
        <v>190</v>
      </c>
      <c r="C36" s="119" t="s">
        <v>191</v>
      </c>
      <c r="D36" s="99" t="s">
        <v>77</v>
      </c>
      <c r="E36" s="100" t="s">
        <v>192</v>
      </c>
      <c r="F36" s="120">
        <v>2193277</v>
      </c>
      <c r="G36" s="134" t="s">
        <v>193</v>
      </c>
      <c r="H36" s="121">
        <v>447124956</v>
      </c>
      <c r="I36" s="101" t="s">
        <v>82</v>
      </c>
      <c r="J36" s="100">
        <v>2</v>
      </c>
      <c r="K36" s="102">
        <v>2200000</v>
      </c>
      <c r="L36" s="114">
        <f t="shared" si="1"/>
        <v>4400000</v>
      </c>
    </row>
    <row r="37" spans="1:12" ht="30" x14ac:dyDescent="0.25">
      <c r="A37" s="118">
        <f t="shared" ref="A37:A100" si="2">+A36+1</f>
        <v>28</v>
      </c>
      <c r="B37" s="97"/>
      <c r="C37" s="119" t="s">
        <v>194</v>
      </c>
      <c r="D37" s="99" t="s">
        <v>77</v>
      </c>
      <c r="E37" s="100" t="s">
        <v>78</v>
      </c>
      <c r="F37" s="120">
        <v>2222285</v>
      </c>
      <c r="G37" s="134" t="s">
        <v>195</v>
      </c>
      <c r="H37" s="121">
        <v>310448006</v>
      </c>
      <c r="I37" s="101" t="s">
        <v>82</v>
      </c>
      <c r="J37" s="100">
        <v>4000</v>
      </c>
      <c r="K37" s="102">
        <v>16200</v>
      </c>
      <c r="L37" s="114">
        <f t="shared" si="1"/>
        <v>64800000</v>
      </c>
    </row>
    <row r="38" spans="1:12" ht="30" x14ac:dyDescent="0.25">
      <c r="A38" s="118">
        <f t="shared" si="2"/>
        <v>29</v>
      </c>
      <c r="B38" s="97"/>
      <c r="C38" s="119" t="s">
        <v>196</v>
      </c>
      <c r="D38" s="99" t="s">
        <v>77</v>
      </c>
      <c r="E38" s="100" t="s">
        <v>78</v>
      </c>
      <c r="F38" s="120">
        <v>2229371</v>
      </c>
      <c r="G38" s="134" t="s">
        <v>197</v>
      </c>
      <c r="H38" s="121" t="s">
        <v>198</v>
      </c>
      <c r="I38" s="101" t="s">
        <v>24</v>
      </c>
      <c r="J38" s="100">
        <v>1</v>
      </c>
      <c r="K38" s="102">
        <v>22000000</v>
      </c>
      <c r="L38" s="114">
        <f t="shared" si="1"/>
        <v>22000000</v>
      </c>
    </row>
    <row r="39" spans="1:12" ht="16.5" x14ac:dyDescent="0.25">
      <c r="A39" s="118">
        <f t="shared" si="2"/>
        <v>30</v>
      </c>
      <c r="B39" s="97"/>
      <c r="C39" s="119" t="s">
        <v>199</v>
      </c>
      <c r="D39" s="99" t="s">
        <v>77</v>
      </c>
      <c r="E39" s="100" t="s">
        <v>192</v>
      </c>
      <c r="F39" s="120">
        <v>2269453</v>
      </c>
      <c r="G39" s="134" t="s">
        <v>200</v>
      </c>
      <c r="H39" s="121">
        <v>502631900</v>
      </c>
      <c r="I39" s="101" t="s">
        <v>82</v>
      </c>
      <c r="J39" s="100">
        <v>3</v>
      </c>
      <c r="K39" s="102">
        <v>850000</v>
      </c>
      <c r="L39" s="114">
        <f t="shared" si="1"/>
        <v>2550000</v>
      </c>
    </row>
    <row r="40" spans="1:12" ht="30" x14ac:dyDescent="0.25">
      <c r="A40" s="118">
        <f t="shared" si="2"/>
        <v>31</v>
      </c>
      <c r="B40" s="97"/>
      <c r="C40" s="119" t="s">
        <v>201</v>
      </c>
      <c r="D40" s="99" t="s">
        <v>77</v>
      </c>
      <c r="E40" s="100" t="s">
        <v>78</v>
      </c>
      <c r="F40" s="120">
        <v>2297049</v>
      </c>
      <c r="G40" s="134" t="s">
        <v>202</v>
      </c>
      <c r="H40" s="121">
        <v>310870923</v>
      </c>
      <c r="I40" s="101" t="s">
        <v>108</v>
      </c>
      <c r="J40" s="100">
        <v>500</v>
      </c>
      <c r="K40" s="102">
        <v>64300</v>
      </c>
      <c r="L40" s="114">
        <f t="shared" si="1"/>
        <v>32150000</v>
      </c>
    </row>
    <row r="41" spans="1:12" ht="30" x14ac:dyDescent="0.25">
      <c r="A41" s="118">
        <f t="shared" si="2"/>
        <v>32</v>
      </c>
      <c r="B41" s="97"/>
      <c r="C41" s="119" t="s">
        <v>177</v>
      </c>
      <c r="D41" s="99" t="s">
        <v>77</v>
      </c>
      <c r="E41" s="100" t="s">
        <v>78</v>
      </c>
      <c r="F41" s="120">
        <v>2313824</v>
      </c>
      <c r="G41" s="134" t="s">
        <v>156</v>
      </c>
      <c r="H41" s="121">
        <v>311019048</v>
      </c>
      <c r="I41" s="101" t="s">
        <v>82</v>
      </c>
      <c r="J41" s="100">
        <v>40</v>
      </c>
      <c r="K41" s="102">
        <v>123000</v>
      </c>
      <c r="L41" s="114">
        <f t="shared" si="1"/>
        <v>4920000</v>
      </c>
    </row>
    <row r="42" spans="1:12" ht="30" x14ac:dyDescent="0.25">
      <c r="A42" s="118">
        <f t="shared" si="2"/>
        <v>33</v>
      </c>
      <c r="B42" s="97"/>
      <c r="C42" s="119" t="s">
        <v>203</v>
      </c>
      <c r="D42" s="99" t="s">
        <v>77</v>
      </c>
      <c r="E42" s="100" t="s">
        <v>78</v>
      </c>
      <c r="F42" s="120">
        <v>2322963</v>
      </c>
      <c r="G42" s="134" t="s">
        <v>156</v>
      </c>
      <c r="H42" s="121">
        <v>311019048</v>
      </c>
      <c r="I42" s="101" t="s">
        <v>82</v>
      </c>
      <c r="J42" s="100">
        <v>100</v>
      </c>
      <c r="K42" s="102">
        <v>60000</v>
      </c>
      <c r="L42" s="114">
        <f t="shared" si="1"/>
        <v>6000000</v>
      </c>
    </row>
    <row r="43" spans="1:12" ht="30" x14ac:dyDescent="0.25">
      <c r="A43" s="118">
        <f t="shared" si="2"/>
        <v>34</v>
      </c>
      <c r="B43" s="97"/>
      <c r="C43" s="119" t="s">
        <v>203</v>
      </c>
      <c r="D43" s="99" t="s">
        <v>77</v>
      </c>
      <c r="E43" s="100" t="s">
        <v>78</v>
      </c>
      <c r="F43" s="120">
        <v>2322959</v>
      </c>
      <c r="G43" s="134" t="s">
        <v>156</v>
      </c>
      <c r="H43" s="121">
        <v>311019048</v>
      </c>
      <c r="I43" s="101" t="s">
        <v>82</v>
      </c>
      <c r="J43" s="100">
        <v>100</v>
      </c>
      <c r="K43" s="102">
        <v>63000</v>
      </c>
      <c r="L43" s="114">
        <f t="shared" si="1"/>
        <v>6300000</v>
      </c>
    </row>
    <row r="44" spans="1:12" ht="16.5" x14ac:dyDescent="0.25">
      <c r="A44" s="118">
        <f t="shared" si="2"/>
        <v>35</v>
      </c>
      <c r="B44" s="97"/>
      <c r="C44" s="119" t="s">
        <v>204</v>
      </c>
      <c r="D44" s="99" t="s">
        <v>77</v>
      </c>
      <c r="E44" s="100" t="s">
        <v>192</v>
      </c>
      <c r="F44" s="120">
        <v>2331556</v>
      </c>
      <c r="G44" s="134" t="s">
        <v>205</v>
      </c>
      <c r="H44" s="121">
        <v>308053086</v>
      </c>
      <c r="I44" s="101" t="s">
        <v>161</v>
      </c>
      <c r="J44" s="100">
        <v>1</v>
      </c>
      <c r="K44" s="102">
        <v>5990000</v>
      </c>
      <c r="L44" s="114">
        <f t="shared" si="1"/>
        <v>5990000</v>
      </c>
    </row>
    <row r="45" spans="1:12" ht="16.5" x14ac:dyDescent="0.25">
      <c r="A45" s="118">
        <f t="shared" si="2"/>
        <v>36</v>
      </c>
      <c r="B45" s="97"/>
      <c r="C45" s="119" t="s">
        <v>204</v>
      </c>
      <c r="D45" s="99" t="s">
        <v>77</v>
      </c>
      <c r="E45" s="100" t="s">
        <v>192</v>
      </c>
      <c r="F45" s="120">
        <v>2331568</v>
      </c>
      <c r="G45" s="134" t="s">
        <v>205</v>
      </c>
      <c r="H45" s="121">
        <v>308053086</v>
      </c>
      <c r="I45" s="101" t="s">
        <v>161</v>
      </c>
      <c r="J45" s="100">
        <v>1</v>
      </c>
      <c r="K45" s="102">
        <v>5990000</v>
      </c>
      <c r="L45" s="114">
        <f t="shared" si="1"/>
        <v>5990000</v>
      </c>
    </row>
    <row r="46" spans="1:12" ht="16.5" x14ac:dyDescent="0.25">
      <c r="A46" s="118">
        <f t="shared" si="2"/>
        <v>37</v>
      </c>
      <c r="B46" s="97"/>
      <c r="C46" s="119" t="s">
        <v>204</v>
      </c>
      <c r="D46" s="99" t="s">
        <v>77</v>
      </c>
      <c r="E46" s="100" t="s">
        <v>192</v>
      </c>
      <c r="F46" s="120">
        <v>2331599</v>
      </c>
      <c r="G46" s="134" t="s">
        <v>205</v>
      </c>
      <c r="H46" s="121">
        <v>308053086</v>
      </c>
      <c r="I46" s="101" t="s">
        <v>161</v>
      </c>
      <c r="J46" s="100">
        <v>1</v>
      </c>
      <c r="K46" s="102">
        <v>5990000</v>
      </c>
      <c r="L46" s="114">
        <f t="shared" si="1"/>
        <v>5990000</v>
      </c>
    </row>
    <row r="47" spans="1:12" ht="16.5" x14ac:dyDescent="0.25">
      <c r="A47" s="118">
        <f t="shared" si="2"/>
        <v>38</v>
      </c>
      <c r="B47" s="97"/>
      <c r="C47" s="119" t="s">
        <v>204</v>
      </c>
      <c r="D47" s="99" t="s">
        <v>77</v>
      </c>
      <c r="E47" s="100" t="s">
        <v>192</v>
      </c>
      <c r="F47" s="120">
        <v>2331677</v>
      </c>
      <c r="G47" s="134" t="s">
        <v>205</v>
      </c>
      <c r="H47" s="121">
        <v>308053086</v>
      </c>
      <c r="I47" s="101" t="s">
        <v>161</v>
      </c>
      <c r="J47" s="100">
        <v>1</v>
      </c>
      <c r="K47" s="102">
        <v>4990000</v>
      </c>
      <c r="L47" s="114">
        <f t="shared" si="1"/>
        <v>4990000</v>
      </c>
    </row>
    <row r="48" spans="1:12" ht="30" x14ac:dyDescent="0.25">
      <c r="A48" s="118">
        <f t="shared" si="2"/>
        <v>39</v>
      </c>
      <c r="B48" s="97"/>
      <c r="C48" s="119" t="s">
        <v>132</v>
      </c>
      <c r="D48" s="99" t="s">
        <v>77</v>
      </c>
      <c r="E48" s="100" t="s">
        <v>78</v>
      </c>
      <c r="F48" s="120">
        <v>2341302</v>
      </c>
      <c r="G48" s="134" t="s">
        <v>206</v>
      </c>
      <c r="H48" s="121" t="s">
        <v>207</v>
      </c>
      <c r="I48" s="101" t="s">
        <v>82</v>
      </c>
      <c r="J48" s="100">
        <v>100</v>
      </c>
      <c r="K48" s="102">
        <v>438800</v>
      </c>
      <c r="L48" s="114">
        <f t="shared" si="1"/>
        <v>43880000</v>
      </c>
    </row>
    <row r="49" spans="1:12" ht="30" x14ac:dyDescent="0.25">
      <c r="A49" s="118">
        <f t="shared" si="2"/>
        <v>40</v>
      </c>
      <c r="B49" s="97"/>
      <c r="C49" s="119" t="s">
        <v>208</v>
      </c>
      <c r="D49" s="99" t="s">
        <v>77</v>
      </c>
      <c r="E49" s="100" t="s">
        <v>78</v>
      </c>
      <c r="F49" s="120">
        <v>2345112</v>
      </c>
      <c r="G49" s="134" t="s">
        <v>134</v>
      </c>
      <c r="H49" s="121">
        <v>311310494</v>
      </c>
      <c r="I49" s="100" t="s">
        <v>209</v>
      </c>
      <c r="J49" s="100">
        <v>200</v>
      </c>
      <c r="K49" s="102">
        <v>115000</v>
      </c>
      <c r="L49" s="114">
        <f t="shared" si="1"/>
        <v>23000000</v>
      </c>
    </row>
    <row r="50" spans="1:12" ht="30" x14ac:dyDescent="0.25">
      <c r="A50" s="118">
        <f t="shared" si="2"/>
        <v>41</v>
      </c>
      <c r="B50" s="97"/>
      <c r="C50" s="119" t="s">
        <v>194</v>
      </c>
      <c r="D50" s="99" t="s">
        <v>77</v>
      </c>
      <c r="E50" s="100" t="s">
        <v>78</v>
      </c>
      <c r="F50" s="120">
        <v>2345288</v>
      </c>
      <c r="G50" s="134" t="s">
        <v>134</v>
      </c>
      <c r="H50" s="121">
        <v>311310494</v>
      </c>
      <c r="I50" s="101" t="s">
        <v>82</v>
      </c>
      <c r="J50" s="100">
        <v>10000</v>
      </c>
      <c r="K50" s="102">
        <v>16200</v>
      </c>
      <c r="L50" s="114">
        <f t="shared" si="1"/>
        <v>162000000</v>
      </c>
    </row>
    <row r="51" spans="1:12" ht="16.5" x14ac:dyDescent="0.25">
      <c r="A51" s="118">
        <f t="shared" si="2"/>
        <v>42</v>
      </c>
      <c r="B51" s="97"/>
      <c r="C51" s="119" t="s">
        <v>210</v>
      </c>
      <c r="D51" s="99" t="s">
        <v>77</v>
      </c>
      <c r="E51" s="100" t="s">
        <v>192</v>
      </c>
      <c r="F51" s="122" t="s">
        <v>211</v>
      </c>
      <c r="G51" s="122" t="s">
        <v>212</v>
      </c>
      <c r="H51" s="122" t="s">
        <v>213</v>
      </c>
      <c r="I51" s="101" t="s">
        <v>161</v>
      </c>
      <c r="J51" s="100">
        <v>1</v>
      </c>
      <c r="K51" s="102">
        <v>10400000</v>
      </c>
      <c r="L51" s="114">
        <f t="shared" si="1"/>
        <v>10400000</v>
      </c>
    </row>
    <row r="52" spans="1:12" ht="16.5" x14ac:dyDescent="0.25">
      <c r="A52" s="118">
        <f t="shared" si="2"/>
        <v>43</v>
      </c>
      <c r="B52" s="97"/>
      <c r="C52" s="119" t="s">
        <v>210</v>
      </c>
      <c r="D52" s="99" t="s">
        <v>77</v>
      </c>
      <c r="E52" s="100" t="s">
        <v>192</v>
      </c>
      <c r="F52" s="122" t="s">
        <v>214</v>
      </c>
      <c r="G52" s="122" t="s">
        <v>215</v>
      </c>
      <c r="H52" s="122" t="s">
        <v>216</v>
      </c>
      <c r="I52" s="101" t="s">
        <v>161</v>
      </c>
      <c r="J52" s="100">
        <v>1</v>
      </c>
      <c r="K52" s="102">
        <v>8400000</v>
      </c>
      <c r="L52" s="114">
        <f t="shared" si="1"/>
        <v>8400000</v>
      </c>
    </row>
    <row r="53" spans="1:12" ht="30" x14ac:dyDescent="0.25">
      <c r="A53" s="118">
        <f t="shared" si="2"/>
        <v>44</v>
      </c>
      <c r="B53" s="97"/>
      <c r="C53" s="119" t="s">
        <v>171</v>
      </c>
      <c r="D53" s="99" t="s">
        <v>77</v>
      </c>
      <c r="E53" s="100" t="s">
        <v>78</v>
      </c>
      <c r="F53" s="99" t="s">
        <v>217</v>
      </c>
      <c r="G53" s="134" t="s">
        <v>218</v>
      </c>
      <c r="H53" s="121">
        <v>204774500</v>
      </c>
      <c r="I53" s="101" t="s">
        <v>209</v>
      </c>
      <c r="J53" s="100">
        <v>100</v>
      </c>
      <c r="K53" s="102">
        <v>14900</v>
      </c>
      <c r="L53" s="114">
        <f t="shared" si="1"/>
        <v>1490000</v>
      </c>
    </row>
    <row r="54" spans="1:12" ht="30" x14ac:dyDescent="0.25">
      <c r="A54" s="118">
        <f t="shared" si="2"/>
        <v>45</v>
      </c>
      <c r="B54" s="97"/>
      <c r="C54" s="119" t="s">
        <v>219</v>
      </c>
      <c r="D54" s="99" t="s">
        <v>77</v>
      </c>
      <c r="E54" s="100" t="s">
        <v>78</v>
      </c>
      <c r="F54" s="99" t="s">
        <v>220</v>
      </c>
      <c r="G54" s="134" t="s">
        <v>134</v>
      </c>
      <c r="H54" s="121">
        <v>311310494</v>
      </c>
      <c r="I54" s="101" t="s">
        <v>82</v>
      </c>
      <c r="J54" s="100">
        <v>2000</v>
      </c>
      <c r="K54" s="102">
        <v>50000</v>
      </c>
      <c r="L54" s="114">
        <f t="shared" si="1"/>
        <v>100000000</v>
      </c>
    </row>
    <row r="55" spans="1:12" ht="30" x14ac:dyDescent="0.25">
      <c r="A55" s="118">
        <f t="shared" si="2"/>
        <v>46</v>
      </c>
      <c r="B55" s="97"/>
      <c r="C55" s="119" t="s">
        <v>221</v>
      </c>
      <c r="D55" s="99" t="s">
        <v>77</v>
      </c>
      <c r="E55" s="100" t="s">
        <v>78</v>
      </c>
      <c r="F55" s="123" t="s">
        <v>222</v>
      </c>
      <c r="G55" s="134" t="s">
        <v>134</v>
      </c>
      <c r="H55" s="121">
        <v>311310494</v>
      </c>
      <c r="I55" s="101" t="s">
        <v>82</v>
      </c>
      <c r="J55" s="100">
        <v>80</v>
      </c>
      <c r="K55" s="102">
        <v>310000</v>
      </c>
      <c r="L55" s="114">
        <f t="shared" si="1"/>
        <v>24800000</v>
      </c>
    </row>
    <row r="56" spans="1:12" ht="30" x14ac:dyDescent="0.25">
      <c r="A56" s="118">
        <f t="shared" si="2"/>
        <v>47</v>
      </c>
      <c r="B56" s="97"/>
      <c r="C56" s="119" t="s">
        <v>223</v>
      </c>
      <c r="D56" s="99" t="s">
        <v>77</v>
      </c>
      <c r="E56" s="100" t="s">
        <v>78</v>
      </c>
      <c r="F56" s="122" t="s">
        <v>224</v>
      </c>
      <c r="G56" s="122" t="s">
        <v>156</v>
      </c>
      <c r="H56" s="122" t="s">
        <v>225</v>
      </c>
      <c r="I56" s="101" t="s">
        <v>82</v>
      </c>
      <c r="J56" s="100">
        <v>100</v>
      </c>
      <c r="K56" s="102">
        <v>102000</v>
      </c>
      <c r="L56" s="114">
        <f t="shared" si="1"/>
        <v>10200000</v>
      </c>
    </row>
    <row r="57" spans="1:12" ht="30" x14ac:dyDescent="0.25">
      <c r="A57" s="118">
        <f t="shared" si="2"/>
        <v>48</v>
      </c>
      <c r="B57" s="97"/>
      <c r="C57" s="119" t="s">
        <v>226</v>
      </c>
      <c r="D57" s="99" t="s">
        <v>77</v>
      </c>
      <c r="E57" s="100" t="s">
        <v>78</v>
      </c>
      <c r="F57" s="123">
        <v>2394534</v>
      </c>
      <c r="G57" s="99" t="s">
        <v>227</v>
      </c>
      <c r="H57" s="99" t="s">
        <v>228</v>
      </c>
      <c r="I57" s="101" t="s">
        <v>82</v>
      </c>
      <c r="J57" s="100">
        <v>70</v>
      </c>
      <c r="K57" s="102">
        <v>190000</v>
      </c>
      <c r="L57" s="114">
        <f t="shared" si="1"/>
        <v>13300000</v>
      </c>
    </row>
    <row r="58" spans="1:12" ht="30" x14ac:dyDescent="0.25">
      <c r="A58" s="118">
        <f t="shared" si="2"/>
        <v>49</v>
      </c>
      <c r="B58" s="104"/>
      <c r="C58" s="124" t="s">
        <v>229</v>
      </c>
      <c r="D58" s="125" t="s">
        <v>77</v>
      </c>
      <c r="E58" s="126" t="s">
        <v>78</v>
      </c>
      <c r="F58" s="126">
        <v>2396525</v>
      </c>
      <c r="G58" s="125" t="s">
        <v>227</v>
      </c>
      <c r="H58" s="125" t="s">
        <v>228</v>
      </c>
      <c r="I58" s="127" t="s">
        <v>82</v>
      </c>
      <c r="J58" s="126">
        <v>75</v>
      </c>
      <c r="K58" s="128">
        <v>280000</v>
      </c>
      <c r="L58" s="129">
        <f t="shared" si="1"/>
        <v>21000000</v>
      </c>
    </row>
    <row r="59" spans="1:12" ht="33" x14ac:dyDescent="0.25">
      <c r="A59" s="116">
        <f t="shared" si="2"/>
        <v>50</v>
      </c>
      <c r="B59" s="97" t="s">
        <v>230</v>
      </c>
      <c r="C59" s="119" t="s">
        <v>231</v>
      </c>
      <c r="D59" s="99" t="s">
        <v>77</v>
      </c>
      <c r="E59" s="100" t="s">
        <v>192</v>
      </c>
      <c r="F59" s="122" t="s">
        <v>232</v>
      </c>
      <c r="G59" s="122" t="s">
        <v>233</v>
      </c>
      <c r="H59" s="122">
        <v>311290513</v>
      </c>
      <c r="I59" s="101" t="s">
        <v>123</v>
      </c>
      <c r="J59" s="100">
        <v>1</v>
      </c>
      <c r="K59" s="114">
        <v>8289000</v>
      </c>
      <c r="L59" s="114">
        <v>8289000</v>
      </c>
    </row>
    <row r="60" spans="1:12" ht="33" x14ac:dyDescent="0.25">
      <c r="A60" s="116">
        <f t="shared" si="2"/>
        <v>51</v>
      </c>
      <c r="B60" s="97"/>
      <c r="C60" s="119" t="s">
        <v>231</v>
      </c>
      <c r="D60" s="99" t="s">
        <v>77</v>
      </c>
      <c r="E60" s="100" t="s">
        <v>192</v>
      </c>
      <c r="F60" s="122" t="s">
        <v>234</v>
      </c>
      <c r="G60" s="122" t="s">
        <v>205</v>
      </c>
      <c r="H60" s="122" t="s">
        <v>235</v>
      </c>
      <c r="I60" s="101" t="s">
        <v>123</v>
      </c>
      <c r="J60" s="100">
        <v>1</v>
      </c>
      <c r="K60" s="114">
        <v>9200000</v>
      </c>
      <c r="L60" s="114">
        <v>9200000</v>
      </c>
    </row>
    <row r="61" spans="1:12" ht="16.5" x14ac:dyDescent="0.25">
      <c r="A61" s="116">
        <f t="shared" si="2"/>
        <v>52</v>
      </c>
      <c r="B61" s="97"/>
      <c r="C61" s="119" t="s">
        <v>236</v>
      </c>
      <c r="D61" s="99" t="s">
        <v>77</v>
      </c>
      <c r="E61" s="100" t="s">
        <v>192</v>
      </c>
      <c r="F61" s="122" t="s">
        <v>237</v>
      </c>
      <c r="G61" s="122" t="s">
        <v>238</v>
      </c>
      <c r="H61" s="122" t="s">
        <v>239</v>
      </c>
      <c r="I61" s="101" t="s">
        <v>123</v>
      </c>
      <c r="J61" s="100">
        <f t="shared" ref="J61:J116" si="3">+L61/K61</f>
        <v>1</v>
      </c>
      <c r="K61" s="102">
        <v>10200000</v>
      </c>
      <c r="L61" s="114">
        <v>10200000</v>
      </c>
    </row>
    <row r="62" spans="1:12" ht="16.5" x14ac:dyDescent="0.25">
      <c r="A62" s="116">
        <f t="shared" si="2"/>
        <v>53</v>
      </c>
      <c r="B62" s="97"/>
      <c r="C62" s="119" t="s">
        <v>240</v>
      </c>
      <c r="D62" s="99" t="s">
        <v>77</v>
      </c>
      <c r="E62" s="100" t="s">
        <v>192</v>
      </c>
      <c r="F62" s="122" t="s">
        <v>241</v>
      </c>
      <c r="G62" s="122" t="s">
        <v>238</v>
      </c>
      <c r="H62" s="122" t="s">
        <v>239</v>
      </c>
      <c r="I62" s="101" t="s">
        <v>123</v>
      </c>
      <c r="J62" s="100">
        <f t="shared" si="3"/>
        <v>50000</v>
      </c>
      <c r="K62" s="102">
        <v>248</v>
      </c>
      <c r="L62" s="114">
        <v>12400000</v>
      </c>
    </row>
    <row r="63" spans="1:12" ht="30" x14ac:dyDescent="0.25">
      <c r="A63" s="116">
        <f t="shared" si="2"/>
        <v>54</v>
      </c>
      <c r="B63" s="97"/>
      <c r="C63" s="119" t="s">
        <v>242</v>
      </c>
      <c r="D63" s="99" t="s">
        <v>77</v>
      </c>
      <c r="E63" s="100" t="s">
        <v>78</v>
      </c>
      <c r="F63" s="122" t="s">
        <v>243</v>
      </c>
      <c r="G63" s="122" t="s">
        <v>116</v>
      </c>
      <c r="H63" s="122" t="s">
        <v>117</v>
      </c>
      <c r="I63" s="101" t="s">
        <v>123</v>
      </c>
      <c r="J63" s="100">
        <f t="shared" si="3"/>
        <v>1</v>
      </c>
      <c r="K63" s="102">
        <v>11900000</v>
      </c>
      <c r="L63" s="114">
        <v>11900000</v>
      </c>
    </row>
    <row r="64" spans="1:12" ht="16.5" x14ac:dyDescent="0.25">
      <c r="A64" s="116">
        <f t="shared" si="2"/>
        <v>55</v>
      </c>
      <c r="B64" s="97"/>
      <c r="C64" s="119" t="s">
        <v>244</v>
      </c>
      <c r="D64" s="99" t="s">
        <v>77</v>
      </c>
      <c r="E64" s="100" t="s">
        <v>192</v>
      </c>
      <c r="F64" s="122" t="s">
        <v>245</v>
      </c>
      <c r="G64" s="122" t="s">
        <v>246</v>
      </c>
      <c r="H64" s="122" t="s">
        <v>247</v>
      </c>
      <c r="I64" s="101" t="s">
        <v>123</v>
      </c>
      <c r="J64" s="100">
        <f t="shared" si="3"/>
        <v>1</v>
      </c>
      <c r="K64" s="102">
        <v>12400000</v>
      </c>
      <c r="L64" s="114">
        <v>12400000</v>
      </c>
    </row>
    <row r="65" spans="1:12" ht="33" x14ac:dyDescent="0.25">
      <c r="A65" s="116">
        <f t="shared" si="2"/>
        <v>56</v>
      </c>
      <c r="B65" s="97"/>
      <c r="C65" s="119" t="s">
        <v>248</v>
      </c>
      <c r="D65" s="99" t="s">
        <v>77</v>
      </c>
      <c r="E65" s="100" t="s">
        <v>192</v>
      </c>
      <c r="F65" s="122" t="s">
        <v>249</v>
      </c>
      <c r="G65" s="122" t="s">
        <v>189</v>
      </c>
      <c r="H65" s="122" t="s">
        <v>250</v>
      </c>
      <c r="I65" s="101" t="s">
        <v>123</v>
      </c>
      <c r="J65" s="100">
        <f t="shared" si="3"/>
        <v>1</v>
      </c>
      <c r="K65" s="102">
        <v>8482000</v>
      </c>
      <c r="L65" s="114">
        <v>8482000</v>
      </c>
    </row>
    <row r="66" spans="1:12" ht="33" x14ac:dyDescent="0.25">
      <c r="A66" s="116">
        <f t="shared" si="2"/>
        <v>57</v>
      </c>
      <c r="B66" s="97"/>
      <c r="C66" s="119" t="s">
        <v>248</v>
      </c>
      <c r="D66" s="99" t="s">
        <v>77</v>
      </c>
      <c r="E66" s="100" t="s">
        <v>192</v>
      </c>
      <c r="F66" s="122" t="s">
        <v>251</v>
      </c>
      <c r="G66" s="122" t="s">
        <v>189</v>
      </c>
      <c r="H66" s="122" t="s">
        <v>250</v>
      </c>
      <c r="I66" s="101" t="s">
        <v>123</v>
      </c>
      <c r="J66" s="100">
        <f t="shared" si="3"/>
        <v>1</v>
      </c>
      <c r="K66" s="114">
        <v>6275000</v>
      </c>
      <c r="L66" s="114">
        <v>6275000</v>
      </c>
    </row>
    <row r="67" spans="1:12" ht="16.5" x14ac:dyDescent="0.25">
      <c r="A67" s="116">
        <f t="shared" si="2"/>
        <v>58</v>
      </c>
      <c r="B67" s="97"/>
      <c r="C67" s="119" t="s">
        <v>252</v>
      </c>
      <c r="D67" s="99" t="s">
        <v>77</v>
      </c>
      <c r="E67" s="100" t="s">
        <v>192</v>
      </c>
      <c r="F67" s="122" t="s">
        <v>253</v>
      </c>
      <c r="G67" s="122" t="s">
        <v>254</v>
      </c>
      <c r="H67" s="122" t="s">
        <v>255</v>
      </c>
      <c r="I67" s="101" t="s">
        <v>123</v>
      </c>
      <c r="J67" s="100">
        <f t="shared" si="3"/>
        <v>1</v>
      </c>
      <c r="K67" s="114">
        <v>1489000</v>
      </c>
      <c r="L67" s="114">
        <v>1489000</v>
      </c>
    </row>
    <row r="68" spans="1:12" ht="16.5" x14ac:dyDescent="0.25">
      <c r="A68" s="116">
        <f t="shared" si="2"/>
        <v>59</v>
      </c>
      <c r="B68" s="97"/>
      <c r="C68" s="119" t="s">
        <v>236</v>
      </c>
      <c r="D68" s="99" t="s">
        <v>77</v>
      </c>
      <c r="E68" s="100" t="s">
        <v>192</v>
      </c>
      <c r="F68" s="122" t="s">
        <v>256</v>
      </c>
      <c r="G68" s="122" t="s">
        <v>238</v>
      </c>
      <c r="H68" s="122" t="s">
        <v>239</v>
      </c>
      <c r="I68" s="101" t="s">
        <v>123</v>
      </c>
      <c r="J68" s="100">
        <f t="shared" si="3"/>
        <v>1</v>
      </c>
      <c r="K68" s="114">
        <v>10400000</v>
      </c>
      <c r="L68" s="114">
        <v>10400000</v>
      </c>
    </row>
    <row r="69" spans="1:12" ht="33" x14ac:dyDescent="0.25">
      <c r="A69" s="116">
        <f t="shared" si="2"/>
        <v>60</v>
      </c>
      <c r="B69" s="97"/>
      <c r="C69" s="119" t="s">
        <v>257</v>
      </c>
      <c r="D69" s="99" t="s">
        <v>77</v>
      </c>
      <c r="E69" s="100" t="s">
        <v>192</v>
      </c>
      <c r="F69" s="122" t="s">
        <v>258</v>
      </c>
      <c r="G69" s="122" t="s">
        <v>116</v>
      </c>
      <c r="H69" s="122" t="s">
        <v>117</v>
      </c>
      <c r="I69" s="101" t="s">
        <v>123</v>
      </c>
      <c r="J69" s="100">
        <f t="shared" si="3"/>
        <v>1</v>
      </c>
      <c r="K69" s="114">
        <v>6900000</v>
      </c>
      <c r="L69" s="114">
        <v>6900000</v>
      </c>
    </row>
    <row r="70" spans="1:12" ht="16.5" x14ac:dyDescent="0.25">
      <c r="A70" s="116">
        <f t="shared" si="2"/>
        <v>61</v>
      </c>
      <c r="B70" s="97"/>
      <c r="C70" s="119" t="s">
        <v>242</v>
      </c>
      <c r="D70" s="99" t="s">
        <v>77</v>
      </c>
      <c r="E70" s="100" t="s">
        <v>192</v>
      </c>
      <c r="F70" s="122" t="s">
        <v>259</v>
      </c>
      <c r="G70" s="122" t="s">
        <v>116</v>
      </c>
      <c r="H70" s="122" t="s">
        <v>117</v>
      </c>
      <c r="I70" s="101" t="s">
        <v>123</v>
      </c>
      <c r="J70" s="100">
        <f t="shared" si="3"/>
        <v>1</v>
      </c>
      <c r="K70" s="114">
        <v>9800000</v>
      </c>
      <c r="L70" s="114">
        <v>9800000</v>
      </c>
    </row>
    <row r="71" spans="1:12" ht="16.5" x14ac:dyDescent="0.25">
      <c r="A71" s="116">
        <f t="shared" si="2"/>
        <v>62</v>
      </c>
      <c r="B71" s="97"/>
      <c r="C71" s="119" t="s">
        <v>244</v>
      </c>
      <c r="D71" s="99" t="s">
        <v>77</v>
      </c>
      <c r="E71" s="100" t="s">
        <v>192</v>
      </c>
      <c r="F71" s="122" t="s">
        <v>260</v>
      </c>
      <c r="G71" s="122" t="s">
        <v>261</v>
      </c>
      <c r="H71" s="122" t="s">
        <v>262</v>
      </c>
      <c r="I71" s="101" t="s">
        <v>123</v>
      </c>
      <c r="J71" s="100">
        <f t="shared" si="3"/>
        <v>1</v>
      </c>
      <c r="K71" s="114">
        <v>13000000</v>
      </c>
      <c r="L71" s="114">
        <v>13000000</v>
      </c>
    </row>
    <row r="72" spans="1:12" ht="16.5" x14ac:dyDescent="0.25">
      <c r="A72" s="116">
        <f t="shared" si="2"/>
        <v>63</v>
      </c>
      <c r="B72" s="97"/>
      <c r="C72" s="119" t="s">
        <v>263</v>
      </c>
      <c r="D72" s="99" t="s">
        <v>77</v>
      </c>
      <c r="E72" s="100" t="s">
        <v>192</v>
      </c>
      <c r="F72" s="122" t="s">
        <v>264</v>
      </c>
      <c r="G72" s="122" t="s">
        <v>265</v>
      </c>
      <c r="H72" s="122" t="s">
        <v>266</v>
      </c>
      <c r="I72" s="101" t="s">
        <v>123</v>
      </c>
      <c r="J72" s="100">
        <f t="shared" si="3"/>
        <v>1</v>
      </c>
      <c r="K72" s="114">
        <v>10200000</v>
      </c>
      <c r="L72" s="114">
        <v>10200000</v>
      </c>
    </row>
    <row r="73" spans="1:12" ht="16.5" x14ac:dyDescent="0.25">
      <c r="A73" s="116">
        <f t="shared" si="2"/>
        <v>64</v>
      </c>
      <c r="B73" s="97"/>
      <c r="C73" s="119" t="s">
        <v>103</v>
      </c>
      <c r="D73" s="99" t="s">
        <v>77</v>
      </c>
      <c r="E73" s="100" t="s">
        <v>192</v>
      </c>
      <c r="F73" s="122" t="s">
        <v>267</v>
      </c>
      <c r="G73" s="122" t="s">
        <v>268</v>
      </c>
      <c r="H73" s="122" t="s">
        <v>269</v>
      </c>
      <c r="I73" s="101" t="s">
        <v>123</v>
      </c>
      <c r="J73" s="100">
        <f t="shared" si="3"/>
        <v>1</v>
      </c>
      <c r="K73" s="114">
        <v>951000</v>
      </c>
      <c r="L73" s="114">
        <v>951000</v>
      </c>
    </row>
    <row r="74" spans="1:12" ht="33" x14ac:dyDescent="0.25">
      <c r="A74" s="116">
        <f t="shared" si="2"/>
        <v>65</v>
      </c>
      <c r="B74" s="97"/>
      <c r="C74" s="119" t="s">
        <v>248</v>
      </c>
      <c r="D74" s="99" t="s">
        <v>77</v>
      </c>
      <c r="E74" s="100" t="s">
        <v>192</v>
      </c>
      <c r="F74" s="122" t="s">
        <v>270</v>
      </c>
      <c r="G74" s="122" t="s">
        <v>189</v>
      </c>
      <c r="H74" s="122" t="s">
        <v>250</v>
      </c>
      <c r="I74" s="101" t="s">
        <v>123</v>
      </c>
      <c r="J74" s="100">
        <f t="shared" si="3"/>
        <v>1</v>
      </c>
      <c r="K74" s="114">
        <v>4985000</v>
      </c>
      <c r="L74" s="114">
        <v>4985000</v>
      </c>
    </row>
    <row r="75" spans="1:12" ht="30" x14ac:dyDescent="0.25">
      <c r="A75" s="116">
        <f t="shared" si="2"/>
        <v>66</v>
      </c>
      <c r="B75" s="97"/>
      <c r="C75" s="119" t="s">
        <v>194</v>
      </c>
      <c r="D75" s="99" t="s">
        <v>77</v>
      </c>
      <c r="E75" s="100" t="s">
        <v>78</v>
      </c>
      <c r="F75" s="122" t="s">
        <v>271</v>
      </c>
      <c r="G75" s="122" t="s">
        <v>272</v>
      </c>
      <c r="H75" s="122" t="s">
        <v>273</v>
      </c>
      <c r="I75" s="101" t="s">
        <v>82</v>
      </c>
      <c r="J75" s="100">
        <f t="shared" si="3"/>
        <v>10000</v>
      </c>
      <c r="K75" s="114">
        <v>15990</v>
      </c>
      <c r="L75" s="114">
        <v>159900000</v>
      </c>
    </row>
    <row r="76" spans="1:12" ht="30" x14ac:dyDescent="0.25">
      <c r="A76" s="116">
        <f t="shared" si="2"/>
        <v>67</v>
      </c>
      <c r="B76" s="97"/>
      <c r="C76" s="119" t="s">
        <v>274</v>
      </c>
      <c r="D76" s="99" t="s">
        <v>77</v>
      </c>
      <c r="E76" s="100" t="s">
        <v>78</v>
      </c>
      <c r="F76" s="122" t="s">
        <v>275</v>
      </c>
      <c r="G76" s="122" t="s">
        <v>276</v>
      </c>
      <c r="H76" s="122" t="s">
        <v>277</v>
      </c>
      <c r="I76" s="101" t="s">
        <v>82</v>
      </c>
      <c r="J76" s="100">
        <f t="shared" si="3"/>
        <v>20</v>
      </c>
      <c r="K76" s="114">
        <v>598999</v>
      </c>
      <c r="L76" s="114">
        <v>11979980</v>
      </c>
    </row>
    <row r="77" spans="1:12" ht="30" x14ac:dyDescent="0.25">
      <c r="A77" s="116">
        <f t="shared" si="2"/>
        <v>68</v>
      </c>
      <c r="B77" s="97"/>
      <c r="C77" s="119" t="s">
        <v>278</v>
      </c>
      <c r="D77" s="99" t="s">
        <v>77</v>
      </c>
      <c r="E77" s="100" t="s">
        <v>78</v>
      </c>
      <c r="F77" s="122" t="s">
        <v>279</v>
      </c>
      <c r="G77" s="122" t="s">
        <v>254</v>
      </c>
      <c r="H77" s="122" t="s">
        <v>255</v>
      </c>
      <c r="I77" s="101" t="s">
        <v>82</v>
      </c>
      <c r="J77" s="100">
        <f t="shared" si="3"/>
        <v>50</v>
      </c>
      <c r="K77" s="114">
        <v>19900</v>
      </c>
      <c r="L77" s="114">
        <v>995000</v>
      </c>
    </row>
    <row r="78" spans="1:12" ht="33" x14ac:dyDescent="0.25">
      <c r="A78" s="116">
        <f t="shared" si="2"/>
        <v>69</v>
      </c>
      <c r="B78" s="97"/>
      <c r="C78" s="119" t="s">
        <v>248</v>
      </c>
      <c r="D78" s="99" t="s">
        <v>77</v>
      </c>
      <c r="E78" s="100" t="s">
        <v>192</v>
      </c>
      <c r="F78" s="122" t="s">
        <v>280</v>
      </c>
      <c r="G78" s="122" t="s">
        <v>189</v>
      </c>
      <c r="H78" s="122" t="s">
        <v>250</v>
      </c>
      <c r="I78" s="101" t="s">
        <v>123</v>
      </c>
      <c r="J78" s="100">
        <f t="shared" si="3"/>
        <v>1</v>
      </c>
      <c r="K78" s="114">
        <v>2520000</v>
      </c>
      <c r="L78" s="114">
        <v>2520000</v>
      </c>
    </row>
    <row r="79" spans="1:12" ht="16.5" x14ac:dyDescent="0.25">
      <c r="A79" s="116">
        <f t="shared" si="2"/>
        <v>70</v>
      </c>
      <c r="B79" s="97"/>
      <c r="C79" s="119" t="s">
        <v>281</v>
      </c>
      <c r="D79" s="99" t="s">
        <v>77</v>
      </c>
      <c r="E79" s="100" t="s">
        <v>192</v>
      </c>
      <c r="F79" s="122" t="s">
        <v>282</v>
      </c>
      <c r="G79" s="122" t="s">
        <v>283</v>
      </c>
      <c r="H79" s="122" t="s">
        <v>284</v>
      </c>
      <c r="I79" s="101" t="s">
        <v>82</v>
      </c>
      <c r="J79" s="100">
        <f t="shared" si="3"/>
        <v>680</v>
      </c>
      <c r="K79" s="114">
        <v>15000</v>
      </c>
      <c r="L79" s="114">
        <v>10200000</v>
      </c>
    </row>
    <row r="80" spans="1:12" ht="30" x14ac:dyDescent="0.25">
      <c r="A80" s="116">
        <f t="shared" si="2"/>
        <v>71</v>
      </c>
      <c r="B80" s="97"/>
      <c r="C80" s="119" t="s">
        <v>285</v>
      </c>
      <c r="D80" s="99" t="s">
        <v>77</v>
      </c>
      <c r="E80" s="100" t="s">
        <v>78</v>
      </c>
      <c r="F80" s="122" t="s">
        <v>286</v>
      </c>
      <c r="G80" s="122" t="s">
        <v>254</v>
      </c>
      <c r="H80" s="122" t="s">
        <v>255</v>
      </c>
      <c r="I80" s="101" t="s">
        <v>82</v>
      </c>
      <c r="J80" s="100">
        <f t="shared" si="3"/>
        <v>200</v>
      </c>
      <c r="K80" s="114">
        <v>107583</v>
      </c>
      <c r="L80" s="114">
        <v>21516600</v>
      </c>
    </row>
    <row r="81" spans="1:12" ht="16.5" x14ac:dyDescent="0.25">
      <c r="A81" s="116">
        <f t="shared" si="2"/>
        <v>72</v>
      </c>
      <c r="B81" s="97"/>
      <c r="C81" s="119" t="s">
        <v>287</v>
      </c>
      <c r="D81" s="99" t="s">
        <v>77</v>
      </c>
      <c r="E81" s="100" t="s">
        <v>192</v>
      </c>
      <c r="F81" s="122" t="s">
        <v>288</v>
      </c>
      <c r="G81" s="122" t="s">
        <v>265</v>
      </c>
      <c r="H81" s="122" t="s">
        <v>266</v>
      </c>
      <c r="I81" s="101" t="s">
        <v>123</v>
      </c>
      <c r="J81" s="100">
        <f t="shared" si="3"/>
        <v>1</v>
      </c>
      <c r="K81" s="114">
        <v>13000000</v>
      </c>
      <c r="L81" s="114">
        <v>13000000</v>
      </c>
    </row>
    <row r="82" spans="1:12" ht="30" x14ac:dyDescent="0.25">
      <c r="A82" s="116">
        <f t="shared" si="2"/>
        <v>73</v>
      </c>
      <c r="B82" s="97"/>
      <c r="C82" s="119" t="s">
        <v>219</v>
      </c>
      <c r="D82" s="99" t="s">
        <v>77</v>
      </c>
      <c r="E82" s="100" t="s">
        <v>78</v>
      </c>
      <c r="F82" s="122" t="s">
        <v>289</v>
      </c>
      <c r="G82" s="122" t="s">
        <v>290</v>
      </c>
      <c r="H82" s="122" t="s">
        <v>291</v>
      </c>
      <c r="I82" s="101" t="s">
        <v>82</v>
      </c>
      <c r="J82" s="100">
        <f t="shared" si="3"/>
        <v>2000</v>
      </c>
      <c r="K82" s="114">
        <v>6898</v>
      </c>
      <c r="L82" s="114">
        <v>13796000</v>
      </c>
    </row>
    <row r="83" spans="1:12" ht="30" x14ac:dyDescent="0.25">
      <c r="A83" s="116">
        <f t="shared" si="2"/>
        <v>74</v>
      </c>
      <c r="B83" s="97"/>
      <c r="C83" s="119" t="s">
        <v>219</v>
      </c>
      <c r="D83" s="99" t="s">
        <v>77</v>
      </c>
      <c r="E83" s="100" t="s">
        <v>78</v>
      </c>
      <c r="F83" s="122" t="s">
        <v>292</v>
      </c>
      <c r="G83" s="122" t="s">
        <v>290</v>
      </c>
      <c r="H83" s="122" t="s">
        <v>291</v>
      </c>
      <c r="I83" s="101" t="s">
        <v>82</v>
      </c>
      <c r="J83" s="100">
        <f t="shared" si="3"/>
        <v>4000</v>
      </c>
      <c r="K83" s="114">
        <v>6298</v>
      </c>
      <c r="L83" s="114">
        <v>25192000</v>
      </c>
    </row>
    <row r="84" spans="1:12" ht="33" x14ac:dyDescent="0.25">
      <c r="A84" s="116">
        <f t="shared" si="2"/>
        <v>75</v>
      </c>
      <c r="B84" s="97"/>
      <c r="C84" s="119" t="s">
        <v>293</v>
      </c>
      <c r="D84" s="99" t="s">
        <v>77</v>
      </c>
      <c r="E84" s="100" t="s">
        <v>192</v>
      </c>
      <c r="F84" s="122" t="s">
        <v>294</v>
      </c>
      <c r="G84" s="122" t="s">
        <v>295</v>
      </c>
      <c r="H84" s="122" t="s">
        <v>296</v>
      </c>
      <c r="I84" s="101" t="s">
        <v>123</v>
      </c>
      <c r="J84" s="100">
        <f t="shared" si="3"/>
        <v>4</v>
      </c>
      <c r="K84" s="114">
        <v>1850000</v>
      </c>
      <c r="L84" s="114">
        <v>7400000</v>
      </c>
    </row>
    <row r="85" spans="1:12" ht="30" x14ac:dyDescent="0.25">
      <c r="A85" s="116">
        <f t="shared" si="2"/>
        <v>76</v>
      </c>
      <c r="B85" s="97"/>
      <c r="C85" s="119" t="s">
        <v>208</v>
      </c>
      <c r="D85" s="99" t="s">
        <v>77</v>
      </c>
      <c r="E85" s="100" t="s">
        <v>78</v>
      </c>
      <c r="F85" s="122" t="s">
        <v>297</v>
      </c>
      <c r="G85" s="122" t="s">
        <v>134</v>
      </c>
      <c r="H85" s="122" t="s">
        <v>135</v>
      </c>
      <c r="I85" s="101" t="s">
        <v>209</v>
      </c>
      <c r="J85" s="100">
        <f t="shared" si="3"/>
        <v>500</v>
      </c>
      <c r="K85" s="114">
        <v>115000</v>
      </c>
      <c r="L85" s="114">
        <v>57500000</v>
      </c>
    </row>
    <row r="86" spans="1:12" ht="30" x14ac:dyDescent="0.25">
      <c r="A86" s="116">
        <f t="shared" si="2"/>
        <v>77</v>
      </c>
      <c r="B86" s="97"/>
      <c r="C86" s="119" t="s">
        <v>298</v>
      </c>
      <c r="D86" s="99" t="s">
        <v>84</v>
      </c>
      <c r="E86" s="100" t="s">
        <v>78</v>
      </c>
      <c r="F86" s="122" t="s">
        <v>299</v>
      </c>
      <c r="G86" s="122" t="s">
        <v>205</v>
      </c>
      <c r="H86" s="122" t="s">
        <v>235</v>
      </c>
      <c r="I86" s="101" t="s">
        <v>24</v>
      </c>
      <c r="J86" s="100">
        <f t="shared" si="3"/>
        <v>1</v>
      </c>
      <c r="K86" s="114">
        <v>6900000</v>
      </c>
      <c r="L86" s="114">
        <v>6900000</v>
      </c>
    </row>
    <row r="87" spans="1:12" ht="16.5" x14ac:dyDescent="0.25">
      <c r="A87" s="116">
        <f t="shared" si="2"/>
        <v>78</v>
      </c>
      <c r="B87" s="97"/>
      <c r="C87" s="119" t="s">
        <v>263</v>
      </c>
      <c r="D87" s="99" t="s">
        <v>84</v>
      </c>
      <c r="E87" s="100" t="s">
        <v>192</v>
      </c>
      <c r="F87" s="122" t="s">
        <v>300</v>
      </c>
      <c r="G87" s="122" t="s">
        <v>265</v>
      </c>
      <c r="H87" s="122" t="s">
        <v>266</v>
      </c>
      <c r="I87" s="101" t="s">
        <v>82</v>
      </c>
      <c r="J87" s="100">
        <f t="shared" si="3"/>
        <v>1</v>
      </c>
      <c r="K87" s="114">
        <v>13000000</v>
      </c>
      <c r="L87" s="114">
        <v>13000000</v>
      </c>
    </row>
    <row r="88" spans="1:12" ht="33" x14ac:dyDescent="0.25">
      <c r="A88" s="116">
        <f t="shared" si="2"/>
        <v>79</v>
      </c>
      <c r="B88" s="97"/>
      <c r="C88" s="119" t="s">
        <v>257</v>
      </c>
      <c r="D88" s="99" t="s">
        <v>84</v>
      </c>
      <c r="E88" s="100" t="s">
        <v>192</v>
      </c>
      <c r="F88" s="122" t="s">
        <v>301</v>
      </c>
      <c r="G88" s="122" t="s">
        <v>116</v>
      </c>
      <c r="H88" s="122" t="s">
        <v>117</v>
      </c>
      <c r="I88" s="101" t="s">
        <v>123</v>
      </c>
      <c r="J88" s="100">
        <f t="shared" si="3"/>
        <v>1</v>
      </c>
      <c r="K88" s="114">
        <v>5300000</v>
      </c>
      <c r="L88" s="114">
        <v>5300000</v>
      </c>
    </row>
    <row r="89" spans="1:12" ht="33" x14ac:dyDescent="0.25">
      <c r="A89" s="116">
        <f t="shared" si="2"/>
        <v>80</v>
      </c>
      <c r="B89" s="97"/>
      <c r="C89" s="119" t="s">
        <v>257</v>
      </c>
      <c r="D89" s="99" t="s">
        <v>84</v>
      </c>
      <c r="E89" s="100" t="s">
        <v>192</v>
      </c>
      <c r="F89" s="122" t="s">
        <v>302</v>
      </c>
      <c r="G89" s="122" t="s">
        <v>116</v>
      </c>
      <c r="H89" s="122" t="s">
        <v>117</v>
      </c>
      <c r="I89" s="101" t="s">
        <v>123</v>
      </c>
      <c r="J89" s="100">
        <f t="shared" si="3"/>
        <v>1</v>
      </c>
      <c r="K89" s="114">
        <v>9000000</v>
      </c>
      <c r="L89" s="114">
        <v>9000000</v>
      </c>
    </row>
    <row r="90" spans="1:12" ht="16.5" x14ac:dyDescent="0.25">
      <c r="A90" s="116">
        <f t="shared" si="2"/>
        <v>81</v>
      </c>
      <c r="B90" s="97"/>
      <c r="C90" s="119" t="s">
        <v>303</v>
      </c>
      <c r="D90" s="99" t="s">
        <v>84</v>
      </c>
      <c r="E90" s="100" t="s">
        <v>192</v>
      </c>
      <c r="F90" s="122" t="s">
        <v>304</v>
      </c>
      <c r="G90" s="122" t="s">
        <v>283</v>
      </c>
      <c r="H90" s="122" t="s">
        <v>284</v>
      </c>
      <c r="I90" s="101" t="s">
        <v>118</v>
      </c>
      <c r="J90" s="100">
        <f t="shared" si="3"/>
        <v>37</v>
      </c>
      <c r="K90" s="114">
        <v>20000</v>
      </c>
      <c r="L90" s="114">
        <v>740000</v>
      </c>
    </row>
    <row r="91" spans="1:12" ht="33" x14ac:dyDescent="0.25">
      <c r="A91" s="116">
        <f t="shared" si="2"/>
        <v>82</v>
      </c>
      <c r="B91" s="97"/>
      <c r="C91" s="119" t="s">
        <v>305</v>
      </c>
      <c r="D91" s="99" t="s">
        <v>84</v>
      </c>
      <c r="E91" s="100" t="s">
        <v>192</v>
      </c>
      <c r="F91" s="122" t="s">
        <v>306</v>
      </c>
      <c r="G91" s="122" t="s">
        <v>233</v>
      </c>
      <c r="H91" s="122" t="s">
        <v>307</v>
      </c>
      <c r="I91" s="101" t="s">
        <v>123</v>
      </c>
      <c r="J91" s="100">
        <f t="shared" si="3"/>
        <v>1</v>
      </c>
      <c r="K91" s="114">
        <v>8289000</v>
      </c>
      <c r="L91" s="114">
        <v>8289000</v>
      </c>
    </row>
    <row r="92" spans="1:12" ht="16.5" x14ac:dyDescent="0.25">
      <c r="A92" s="116">
        <f t="shared" si="2"/>
        <v>83</v>
      </c>
      <c r="B92" s="97"/>
      <c r="C92" s="119" t="s">
        <v>308</v>
      </c>
      <c r="D92" s="99" t="s">
        <v>84</v>
      </c>
      <c r="E92" s="100" t="s">
        <v>192</v>
      </c>
      <c r="F92" s="122" t="s">
        <v>309</v>
      </c>
      <c r="G92" s="122" t="s">
        <v>205</v>
      </c>
      <c r="H92" s="122" t="s">
        <v>235</v>
      </c>
      <c r="I92" s="101" t="s">
        <v>123</v>
      </c>
      <c r="J92" s="100">
        <f t="shared" si="3"/>
        <v>1</v>
      </c>
      <c r="K92" s="114">
        <v>7100000</v>
      </c>
      <c r="L92" s="114">
        <v>7100000</v>
      </c>
    </row>
    <row r="93" spans="1:12" ht="16.5" x14ac:dyDescent="0.25">
      <c r="A93" s="116">
        <f t="shared" si="2"/>
        <v>84</v>
      </c>
      <c r="B93" s="97"/>
      <c r="C93" s="119" t="s">
        <v>310</v>
      </c>
      <c r="D93" s="99" t="s">
        <v>84</v>
      </c>
      <c r="E93" s="100" t="s">
        <v>192</v>
      </c>
      <c r="F93" s="122" t="s">
        <v>311</v>
      </c>
      <c r="G93" s="122" t="s">
        <v>205</v>
      </c>
      <c r="H93" s="122" t="s">
        <v>235</v>
      </c>
      <c r="I93" s="101" t="s">
        <v>123</v>
      </c>
      <c r="J93" s="100">
        <f t="shared" si="3"/>
        <v>1</v>
      </c>
      <c r="K93" s="114">
        <v>7980000</v>
      </c>
      <c r="L93" s="114">
        <v>7980000</v>
      </c>
    </row>
    <row r="94" spans="1:12" ht="16.5" x14ac:dyDescent="0.25">
      <c r="A94" s="116">
        <f t="shared" si="2"/>
        <v>85</v>
      </c>
      <c r="B94" s="97"/>
      <c r="C94" s="119" t="s">
        <v>312</v>
      </c>
      <c r="D94" s="99" t="s">
        <v>84</v>
      </c>
      <c r="E94" s="100" t="s">
        <v>192</v>
      </c>
      <c r="F94" s="122" t="s">
        <v>313</v>
      </c>
      <c r="G94" s="122" t="s">
        <v>283</v>
      </c>
      <c r="H94" s="122" t="s">
        <v>284</v>
      </c>
      <c r="I94" s="101" t="s">
        <v>123</v>
      </c>
      <c r="J94" s="100">
        <f t="shared" si="3"/>
        <v>20</v>
      </c>
      <c r="K94" s="114">
        <v>90000</v>
      </c>
      <c r="L94" s="114">
        <v>1800000</v>
      </c>
    </row>
    <row r="95" spans="1:12" ht="30" x14ac:dyDescent="0.25">
      <c r="A95" s="116">
        <f t="shared" si="2"/>
        <v>86</v>
      </c>
      <c r="B95" s="97"/>
      <c r="C95" s="119" t="s">
        <v>314</v>
      </c>
      <c r="D95" s="99" t="s">
        <v>84</v>
      </c>
      <c r="E95" s="100" t="s">
        <v>78</v>
      </c>
      <c r="F95" s="122" t="s">
        <v>315</v>
      </c>
      <c r="G95" s="122" t="s">
        <v>316</v>
      </c>
      <c r="H95" s="122" t="s">
        <v>317</v>
      </c>
      <c r="I95" s="101" t="s">
        <v>318</v>
      </c>
      <c r="J95" s="100">
        <f t="shared" si="3"/>
        <v>70</v>
      </c>
      <c r="K95" s="114">
        <v>118000</v>
      </c>
      <c r="L95" s="114">
        <v>8260000</v>
      </c>
    </row>
    <row r="96" spans="1:12" ht="30" x14ac:dyDescent="0.25">
      <c r="A96" s="116">
        <f t="shared" si="2"/>
        <v>87</v>
      </c>
      <c r="B96" s="97"/>
      <c r="C96" s="119" t="s">
        <v>319</v>
      </c>
      <c r="D96" s="99" t="s">
        <v>84</v>
      </c>
      <c r="E96" s="100" t="s">
        <v>78</v>
      </c>
      <c r="F96" s="122" t="s">
        <v>320</v>
      </c>
      <c r="G96" s="122" t="s">
        <v>321</v>
      </c>
      <c r="H96" s="122" t="s">
        <v>322</v>
      </c>
      <c r="I96" s="101" t="s">
        <v>323</v>
      </c>
      <c r="J96" s="100">
        <f t="shared" si="3"/>
        <v>180</v>
      </c>
      <c r="K96" s="114">
        <v>8800</v>
      </c>
      <c r="L96" s="114">
        <v>1584000</v>
      </c>
    </row>
    <row r="97" spans="1:12" ht="16.5" x14ac:dyDescent="0.25">
      <c r="A97" s="116">
        <f t="shared" si="2"/>
        <v>88</v>
      </c>
      <c r="B97" s="97"/>
      <c r="C97" s="119" t="s">
        <v>324</v>
      </c>
      <c r="D97" s="99" t="s">
        <v>84</v>
      </c>
      <c r="E97" s="100" t="s">
        <v>192</v>
      </c>
      <c r="F97" s="122" t="s">
        <v>325</v>
      </c>
      <c r="G97" s="122" t="s">
        <v>233</v>
      </c>
      <c r="H97" s="122" t="s">
        <v>307</v>
      </c>
      <c r="I97" s="101" t="s">
        <v>123</v>
      </c>
      <c r="J97" s="100">
        <f t="shared" si="3"/>
        <v>1</v>
      </c>
      <c r="K97" s="114">
        <v>7189000</v>
      </c>
      <c r="L97" s="114">
        <v>7189000</v>
      </c>
    </row>
    <row r="98" spans="1:12" ht="49.5" x14ac:dyDescent="0.25">
      <c r="A98" s="116">
        <f t="shared" si="2"/>
        <v>89</v>
      </c>
      <c r="B98" s="97"/>
      <c r="C98" s="119" t="s">
        <v>326</v>
      </c>
      <c r="D98" s="99" t="s">
        <v>84</v>
      </c>
      <c r="E98" s="100" t="s">
        <v>192</v>
      </c>
      <c r="F98" s="122" t="s">
        <v>327</v>
      </c>
      <c r="G98" s="122" t="s">
        <v>328</v>
      </c>
      <c r="H98" s="122" t="s">
        <v>329</v>
      </c>
      <c r="I98" s="101" t="s">
        <v>123</v>
      </c>
      <c r="J98" s="100">
        <f t="shared" si="3"/>
        <v>1</v>
      </c>
      <c r="K98" s="114">
        <v>12315200</v>
      </c>
      <c r="L98" s="114">
        <v>12315200</v>
      </c>
    </row>
    <row r="99" spans="1:12" ht="30" x14ac:dyDescent="0.25">
      <c r="A99" s="116">
        <f t="shared" si="2"/>
        <v>90</v>
      </c>
      <c r="B99" s="97"/>
      <c r="C99" s="119" t="s">
        <v>330</v>
      </c>
      <c r="D99" s="99" t="s">
        <v>84</v>
      </c>
      <c r="E99" s="100" t="s">
        <v>78</v>
      </c>
      <c r="F99" s="122" t="s">
        <v>331</v>
      </c>
      <c r="G99" s="122" t="s">
        <v>332</v>
      </c>
      <c r="H99" s="122" t="s">
        <v>333</v>
      </c>
      <c r="I99" s="101" t="s">
        <v>159</v>
      </c>
      <c r="J99" s="100">
        <f t="shared" si="3"/>
        <v>1500</v>
      </c>
      <c r="K99" s="114">
        <v>36660</v>
      </c>
      <c r="L99" s="114">
        <v>54990000</v>
      </c>
    </row>
    <row r="100" spans="1:12" ht="33" x14ac:dyDescent="0.25">
      <c r="A100" s="116">
        <f t="shared" si="2"/>
        <v>91</v>
      </c>
      <c r="B100" s="97"/>
      <c r="C100" s="119" t="s">
        <v>334</v>
      </c>
      <c r="D100" s="99" t="s">
        <v>84</v>
      </c>
      <c r="E100" s="100" t="s">
        <v>192</v>
      </c>
      <c r="F100" s="122" t="s">
        <v>335</v>
      </c>
      <c r="G100" s="122" t="s">
        <v>238</v>
      </c>
      <c r="H100" s="122" t="s">
        <v>239</v>
      </c>
      <c r="I100" s="101" t="s">
        <v>82</v>
      </c>
      <c r="J100" s="100">
        <f t="shared" si="3"/>
        <v>200</v>
      </c>
      <c r="K100" s="114">
        <v>24500</v>
      </c>
      <c r="L100" s="114">
        <v>4900000</v>
      </c>
    </row>
    <row r="101" spans="1:12" ht="33" x14ac:dyDescent="0.25">
      <c r="A101" s="116">
        <f t="shared" ref="A101:A116" si="4">+A100+1</f>
        <v>92</v>
      </c>
      <c r="B101" s="97"/>
      <c r="C101" s="119" t="s">
        <v>334</v>
      </c>
      <c r="D101" s="99" t="s">
        <v>84</v>
      </c>
      <c r="E101" s="100" t="s">
        <v>192</v>
      </c>
      <c r="F101" s="122" t="s">
        <v>336</v>
      </c>
      <c r="G101" s="122" t="s">
        <v>238</v>
      </c>
      <c r="H101" s="122" t="s">
        <v>239</v>
      </c>
      <c r="I101" s="101" t="s">
        <v>82</v>
      </c>
      <c r="J101" s="100">
        <f t="shared" si="3"/>
        <v>200</v>
      </c>
      <c r="K101" s="114">
        <v>60000</v>
      </c>
      <c r="L101" s="114">
        <v>12000000</v>
      </c>
    </row>
    <row r="102" spans="1:12" ht="33" x14ac:dyDescent="0.25">
      <c r="A102" s="116">
        <f t="shared" si="4"/>
        <v>93</v>
      </c>
      <c r="B102" s="97"/>
      <c r="C102" s="119" t="s">
        <v>334</v>
      </c>
      <c r="D102" s="99" t="s">
        <v>84</v>
      </c>
      <c r="E102" s="100" t="s">
        <v>192</v>
      </c>
      <c r="F102" s="122" t="s">
        <v>337</v>
      </c>
      <c r="G102" s="122" t="s">
        <v>238</v>
      </c>
      <c r="H102" s="122" t="s">
        <v>239</v>
      </c>
      <c r="I102" s="101" t="s">
        <v>82</v>
      </c>
      <c r="J102" s="100">
        <f t="shared" si="3"/>
        <v>200</v>
      </c>
      <c r="K102" s="114">
        <v>21000</v>
      </c>
      <c r="L102" s="114">
        <v>4200000</v>
      </c>
    </row>
    <row r="103" spans="1:12" ht="33" x14ac:dyDescent="0.25">
      <c r="A103" s="116">
        <f t="shared" si="4"/>
        <v>94</v>
      </c>
      <c r="B103" s="97"/>
      <c r="C103" s="119" t="s">
        <v>334</v>
      </c>
      <c r="D103" s="99" t="s">
        <v>84</v>
      </c>
      <c r="E103" s="100" t="s">
        <v>192</v>
      </c>
      <c r="F103" s="122" t="s">
        <v>338</v>
      </c>
      <c r="G103" s="122" t="s">
        <v>238</v>
      </c>
      <c r="H103" s="122" t="s">
        <v>239</v>
      </c>
      <c r="I103" s="101" t="s">
        <v>82</v>
      </c>
      <c r="J103" s="100">
        <f t="shared" si="3"/>
        <v>200</v>
      </c>
      <c r="K103" s="114">
        <v>34000</v>
      </c>
      <c r="L103" s="114">
        <v>6800000</v>
      </c>
    </row>
    <row r="104" spans="1:12" ht="33" x14ac:dyDescent="0.25">
      <c r="A104" s="116">
        <f t="shared" si="4"/>
        <v>95</v>
      </c>
      <c r="B104" s="97"/>
      <c r="C104" s="119" t="s">
        <v>334</v>
      </c>
      <c r="D104" s="99" t="s">
        <v>84</v>
      </c>
      <c r="E104" s="100" t="s">
        <v>192</v>
      </c>
      <c r="F104" s="122" t="s">
        <v>339</v>
      </c>
      <c r="G104" s="122" t="s">
        <v>238</v>
      </c>
      <c r="H104" s="122" t="s">
        <v>239</v>
      </c>
      <c r="I104" s="101" t="s">
        <v>82</v>
      </c>
      <c r="J104" s="100">
        <f t="shared" si="3"/>
        <v>200</v>
      </c>
      <c r="K104" s="114">
        <v>46000</v>
      </c>
      <c r="L104" s="114">
        <v>9200000</v>
      </c>
    </row>
    <row r="105" spans="1:12" ht="33" x14ac:dyDescent="0.25">
      <c r="A105" s="116">
        <f t="shared" si="4"/>
        <v>96</v>
      </c>
      <c r="B105" s="97"/>
      <c r="C105" s="119" t="s">
        <v>334</v>
      </c>
      <c r="D105" s="99" t="s">
        <v>84</v>
      </c>
      <c r="E105" s="100" t="s">
        <v>192</v>
      </c>
      <c r="F105" s="122" t="s">
        <v>340</v>
      </c>
      <c r="G105" s="122" t="s">
        <v>238</v>
      </c>
      <c r="H105" s="122" t="s">
        <v>239</v>
      </c>
      <c r="I105" s="101" t="s">
        <v>82</v>
      </c>
      <c r="J105" s="100">
        <f t="shared" si="3"/>
        <v>200</v>
      </c>
      <c r="K105" s="114">
        <v>8000</v>
      </c>
      <c r="L105" s="114">
        <v>1600000</v>
      </c>
    </row>
    <row r="106" spans="1:12" ht="49.5" x14ac:dyDescent="0.25">
      <c r="A106" s="116">
        <f t="shared" si="4"/>
        <v>97</v>
      </c>
      <c r="B106" s="97"/>
      <c r="C106" s="119" t="s">
        <v>326</v>
      </c>
      <c r="D106" s="99" t="s">
        <v>84</v>
      </c>
      <c r="E106" s="100" t="s">
        <v>192</v>
      </c>
      <c r="F106" s="122" t="s">
        <v>341</v>
      </c>
      <c r="G106" s="122" t="s">
        <v>328</v>
      </c>
      <c r="H106" s="122" t="s">
        <v>329</v>
      </c>
      <c r="I106" s="101" t="s">
        <v>123</v>
      </c>
      <c r="J106" s="100">
        <f t="shared" si="3"/>
        <v>1</v>
      </c>
      <c r="K106" s="114">
        <v>13495000</v>
      </c>
      <c r="L106" s="114">
        <v>13495000</v>
      </c>
    </row>
    <row r="107" spans="1:12" ht="30" x14ac:dyDescent="0.25">
      <c r="A107" s="116">
        <f t="shared" si="4"/>
        <v>98</v>
      </c>
      <c r="B107" s="97"/>
      <c r="C107" s="119" t="s">
        <v>160</v>
      </c>
      <c r="D107" s="99" t="s">
        <v>84</v>
      </c>
      <c r="E107" s="100" t="s">
        <v>78</v>
      </c>
      <c r="F107" s="122" t="s">
        <v>342</v>
      </c>
      <c r="G107" s="122" t="s">
        <v>343</v>
      </c>
      <c r="H107" s="122" t="s">
        <v>344</v>
      </c>
      <c r="I107" s="101" t="s">
        <v>123</v>
      </c>
      <c r="J107" s="100">
        <f t="shared" si="3"/>
        <v>200</v>
      </c>
      <c r="K107" s="114">
        <v>10950</v>
      </c>
      <c r="L107" s="114">
        <v>2190000</v>
      </c>
    </row>
    <row r="108" spans="1:12" ht="30" x14ac:dyDescent="0.25">
      <c r="A108" s="116">
        <f t="shared" si="4"/>
        <v>99</v>
      </c>
      <c r="B108" s="97"/>
      <c r="C108" s="119" t="s">
        <v>345</v>
      </c>
      <c r="D108" s="99" t="s">
        <v>84</v>
      </c>
      <c r="E108" s="100" t="s">
        <v>78</v>
      </c>
      <c r="F108" s="122" t="s">
        <v>346</v>
      </c>
      <c r="G108" s="122" t="s">
        <v>347</v>
      </c>
      <c r="H108" s="122" t="s">
        <v>348</v>
      </c>
      <c r="I108" s="101" t="s">
        <v>123</v>
      </c>
      <c r="J108" s="100">
        <f t="shared" si="3"/>
        <v>50</v>
      </c>
      <c r="K108" s="114">
        <v>29899</v>
      </c>
      <c r="L108" s="114">
        <v>1494950</v>
      </c>
    </row>
    <row r="109" spans="1:12" ht="16.5" x14ac:dyDescent="0.25">
      <c r="A109" s="116">
        <f t="shared" si="4"/>
        <v>100</v>
      </c>
      <c r="B109" s="97"/>
      <c r="C109" s="119" t="s">
        <v>210</v>
      </c>
      <c r="D109" s="99" t="s">
        <v>84</v>
      </c>
      <c r="E109" s="100" t="s">
        <v>192</v>
      </c>
      <c r="F109" s="122" t="s">
        <v>349</v>
      </c>
      <c r="G109" s="122" t="s">
        <v>215</v>
      </c>
      <c r="H109" s="122" t="s">
        <v>216</v>
      </c>
      <c r="I109" s="101" t="s">
        <v>123</v>
      </c>
      <c r="J109" s="100">
        <f t="shared" si="3"/>
        <v>1</v>
      </c>
      <c r="K109" s="114">
        <v>8800000</v>
      </c>
      <c r="L109" s="114">
        <v>8800000</v>
      </c>
    </row>
    <row r="110" spans="1:12" ht="16.5" x14ac:dyDescent="0.25">
      <c r="A110" s="116">
        <f t="shared" si="4"/>
        <v>101</v>
      </c>
      <c r="B110" s="97"/>
      <c r="C110" s="119" t="s">
        <v>210</v>
      </c>
      <c r="D110" s="99" t="s">
        <v>84</v>
      </c>
      <c r="E110" s="100" t="s">
        <v>192</v>
      </c>
      <c r="F110" s="122" t="s">
        <v>350</v>
      </c>
      <c r="G110" s="122" t="s">
        <v>215</v>
      </c>
      <c r="H110" s="122" t="s">
        <v>216</v>
      </c>
      <c r="I110" s="101" t="s">
        <v>123</v>
      </c>
      <c r="J110" s="100">
        <f t="shared" si="3"/>
        <v>1</v>
      </c>
      <c r="K110" s="114">
        <v>8800000</v>
      </c>
      <c r="L110" s="114">
        <v>8800000</v>
      </c>
    </row>
    <row r="111" spans="1:12" ht="16.5" x14ac:dyDescent="0.25">
      <c r="A111" s="116">
        <f t="shared" si="4"/>
        <v>102</v>
      </c>
      <c r="B111" s="97"/>
      <c r="C111" s="119" t="s">
        <v>210</v>
      </c>
      <c r="D111" s="99" t="s">
        <v>84</v>
      </c>
      <c r="E111" s="100" t="s">
        <v>192</v>
      </c>
      <c r="F111" s="122" t="s">
        <v>351</v>
      </c>
      <c r="G111" s="122" t="s">
        <v>215</v>
      </c>
      <c r="H111" s="122" t="s">
        <v>216</v>
      </c>
      <c r="I111" s="101" t="s">
        <v>123</v>
      </c>
      <c r="J111" s="100">
        <f t="shared" si="3"/>
        <v>1</v>
      </c>
      <c r="K111" s="114">
        <v>11000000</v>
      </c>
      <c r="L111" s="114">
        <v>11000000</v>
      </c>
    </row>
    <row r="112" spans="1:12" ht="16.5" x14ac:dyDescent="0.25">
      <c r="A112" s="116">
        <f t="shared" si="4"/>
        <v>103</v>
      </c>
      <c r="B112" s="97"/>
      <c r="C112" s="119" t="s">
        <v>352</v>
      </c>
      <c r="D112" s="99" t="s">
        <v>84</v>
      </c>
      <c r="E112" s="100" t="s">
        <v>192</v>
      </c>
      <c r="F112" s="122" t="s">
        <v>353</v>
      </c>
      <c r="G112" s="122" t="s">
        <v>233</v>
      </c>
      <c r="H112" s="122" t="s">
        <v>307</v>
      </c>
      <c r="I112" s="101" t="s">
        <v>123</v>
      </c>
      <c r="J112" s="100">
        <f t="shared" si="3"/>
        <v>1</v>
      </c>
      <c r="K112" s="114">
        <v>6249000</v>
      </c>
      <c r="L112" s="114">
        <v>6249000</v>
      </c>
    </row>
    <row r="113" spans="1:12" ht="16.5" x14ac:dyDescent="0.25">
      <c r="A113" s="116">
        <f t="shared" si="4"/>
        <v>104</v>
      </c>
      <c r="B113" s="97"/>
      <c r="C113" s="119" t="s">
        <v>354</v>
      </c>
      <c r="D113" s="99" t="s">
        <v>84</v>
      </c>
      <c r="E113" s="100" t="s">
        <v>192</v>
      </c>
      <c r="F113" s="122" t="s">
        <v>355</v>
      </c>
      <c r="G113" s="122" t="s">
        <v>193</v>
      </c>
      <c r="H113" s="122" t="s">
        <v>356</v>
      </c>
      <c r="I113" s="101" t="s">
        <v>82</v>
      </c>
      <c r="J113" s="100">
        <f t="shared" si="3"/>
        <v>19</v>
      </c>
      <c r="K113" s="114">
        <v>225000</v>
      </c>
      <c r="L113" s="114">
        <v>4275000</v>
      </c>
    </row>
    <row r="114" spans="1:12" ht="33" x14ac:dyDescent="0.25">
      <c r="A114" s="116">
        <f t="shared" si="4"/>
        <v>105</v>
      </c>
      <c r="B114" s="97"/>
      <c r="C114" s="119" t="s">
        <v>357</v>
      </c>
      <c r="D114" s="99" t="s">
        <v>84</v>
      </c>
      <c r="E114" s="100" t="s">
        <v>192</v>
      </c>
      <c r="F114" s="122" t="s">
        <v>358</v>
      </c>
      <c r="G114" s="122" t="s">
        <v>193</v>
      </c>
      <c r="H114" s="122" t="s">
        <v>356</v>
      </c>
      <c r="I114" s="101" t="s">
        <v>123</v>
      </c>
      <c r="J114" s="100">
        <f t="shared" si="3"/>
        <v>19</v>
      </c>
      <c r="K114" s="114">
        <v>230000</v>
      </c>
      <c r="L114" s="114">
        <v>4370000</v>
      </c>
    </row>
    <row r="115" spans="1:12" ht="33" x14ac:dyDescent="0.25">
      <c r="A115" s="116">
        <f t="shared" si="4"/>
        <v>106</v>
      </c>
      <c r="B115" s="97"/>
      <c r="C115" s="119" t="s">
        <v>359</v>
      </c>
      <c r="D115" s="99" t="s">
        <v>84</v>
      </c>
      <c r="E115" s="100" t="s">
        <v>192</v>
      </c>
      <c r="F115" s="122" t="s">
        <v>360</v>
      </c>
      <c r="G115" s="122" t="s">
        <v>361</v>
      </c>
      <c r="H115" s="122" t="s">
        <v>362</v>
      </c>
      <c r="I115" s="101" t="s">
        <v>123</v>
      </c>
      <c r="J115" s="100">
        <f t="shared" si="3"/>
        <v>1</v>
      </c>
      <c r="K115" s="114">
        <v>10860000</v>
      </c>
      <c r="L115" s="114">
        <v>10860000</v>
      </c>
    </row>
    <row r="116" spans="1:12" ht="16.5" x14ac:dyDescent="0.25">
      <c r="A116" s="116">
        <f t="shared" si="4"/>
        <v>107</v>
      </c>
      <c r="B116" s="97"/>
      <c r="C116" s="119" t="s">
        <v>363</v>
      </c>
      <c r="D116" s="99" t="s">
        <v>84</v>
      </c>
      <c r="E116" s="100" t="s">
        <v>192</v>
      </c>
      <c r="F116" s="122" t="s">
        <v>364</v>
      </c>
      <c r="G116" s="122" t="s">
        <v>193</v>
      </c>
      <c r="H116" s="122" t="s">
        <v>356</v>
      </c>
      <c r="I116" s="101" t="s">
        <v>82</v>
      </c>
      <c r="J116" s="100">
        <f t="shared" si="3"/>
        <v>19</v>
      </c>
      <c r="K116" s="114">
        <v>280000</v>
      </c>
      <c r="L116" s="114">
        <v>5320000</v>
      </c>
    </row>
    <row r="117" spans="1:12" x14ac:dyDescent="0.25">
      <c r="A117" s="130" t="s">
        <v>3</v>
      </c>
      <c r="B117" s="130"/>
      <c r="C117" s="130"/>
      <c r="D117" s="130"/>
      <c r="E117" s="130"/>
      <c r="F117" s="130"/>
      <c r="G117" s="130"/>
      <c r="H117" s="130"/>
      <c r="I117" s="130"/>
      <c r="J117" s="130"/>
      <c r="K117" s="130"/>
      <c r="L117" s="131">
        <f>SUM(L10:L116)</f>
        <v>1474575505</v>
      </c>
    </row>
  </sheetData>
  <mergeCells count="20">
    <mergeCell ref="A9:L9"/>
    <mergeCell ref="B10:B35"/>
    <mergeCell ref="B36:B58"/>
    <mergeCell ref="B59:B116"/>
    <mergeCell ref="A117:K117"/>
    <mergeCell ref="A7:A8"/>
    <mergeCell ref="B7:B8"/>
    <mergeCell ref="C7:C8"/>
    <mergeCell ref="D7:D8"/>
    <mergeCell ref="E7:E8"/>
    <mergeCell ref="F7:F8"/>
    <mergeCell ref="G7:H7"/>
    <mergeCell ref="I7:I8"/>
    <mergeCell ref="J7:J8"/>
    <mergeCell ref="K7:K8"/>
    <mergeCell ref="A4:L4"/>
    <mergeCell ref="A5:L5"/>
    <mergeCell ref="J1:L1"/>
    <mergeCell ref="J2:L2"/>
    <mergeCell ref="L7:L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8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H10"/>
  <sheetViews>
    <sheetView workbookViewId="0">
      <selection activeCell="A4" sqref="A4:H4"/>
    </sheetView>
  </sheetViews>
  <sheetFormatPr defaultRowHeight="15" x14ac:dyDescent="0.25"/>
  <cols>
    <col min="1" max="1" width="5.7109375" customWidth="1"/>
    <col min="2" max="2" width="11.7109375" customWidth="1"/>
    <col min="3" max="3" width="12.42578125" customWidth="1"/>
    <col min="4" max="4" width="17.85546875" customWidth="1"/>
    <col min="5" max="5" width="13.7109375" customWidth="1"/>
    <col min="6" max="6" width="15.42578125" customWidth="1"/>
    <col min="7" max="7" width="15.140625" customWidth="1"/>
    <col min="8" max="8" width="15" customWidth="1"/>
  </cols>
  <sheetData>
    <row r="1" spans="1:8" ht="66.75" customHeight="1" x14ac:dyDescent="0.25">
      <c r="F1" s="48" t="s">
        <v>365</v>
      </c>
      <c r="G1" s="48"/>
      <c r="H1" s="48"/>
    </row>
    <row r="2" spans="1:8" x14ac:dyDescent="0.25">
      <c r="F2" s="56" t="s">
        <v>369</v>
      </c>
      <c r="G2" s="56"/>
      <c r="H2" s="56"/>
    </row>
    <row r="4" spans="1:8" ht="52.9" customHeight="1" x14ac:dyDescent="0.25">
      <c r="A4" s="44" t="s">
        <v>372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58</v>
      </c>
      <c r="B5" s="46"/>
      <c r="C5" s="46"/>
      <c r="D5" s="46"/>
      <c r="E5" s="46"/>
      <c r="F5" s="46"/>
      <c r="G5" s="46"/>
      <c r="H5" s="46"/>
    </row>
    <row r="7" spans="1:8" ht="48.75" customHeight="1" x14ac:dyDescent="0.25">
      <c r="A7" s="57" t="s">
        <v>27</v>
      </c>
      <c r="B7" s="57" t="s">
        <v>39</v>
      </c>
      <c r="C7" s="57" t="s">
        <v>370</v>
      </c>
      <c r="D7" s="57" t="s">
        <v>63</v>
      </c>
      <c r="E7" s="57" t="s">
        <v>64</v>
      </c>
      <c r="F7" s="59" t="s">
        <v>66</v>
      </c>
      <c r="G7" s="59"/>
      <c r="H7" s="2" t="s">
        <v>371</v>
      </c>
    </row>
    <row r="8" spans="1:8" ht="47.25" customHeight="1" x14ac:dyDescent="0.25">
      <c r="A8" s="57"/>
      <c r="B8" s="57"/>
      <c r="C8" s="57"/>
      <c r="D8" s="57"/>
      <c r="E8" s="57"/>
      <c r="F8" s="18" t="s">
        <v>71</v>
      </c>
      <c r="G8" s="18" t="s">
        <v>72</v>
      </c>
      <c r="H8" s="2" t="s">
        <v>73</v>
      </c>
    </row>
    <row r="9" spans="1:8" ht="15.75" x14ac:dyDescent="0.25">
      <c r="A9" s="2" t="s">
        <v>4</v>
      </c>
      <c r="B9" s="3"/>
      <c r="C9" s="3"/>
      <c r="D9" s="3"/>
      <c r="E9" s="3"/>
      <c r="F9" s="3"/>
      <c r="G9" s="3"/>
      <c r="H9" s="3"/>
    </row>
    <row r="10" spans="1:8" ht="44.25" customHeight="1" x14ac:dyDescent="0.25">
      <c r="A10" s="54" t="s">
        <v>61</v>
      </c>
      <c r="B10" s="55"/>
      <c r="C10" s="55"/>
      <c r="D10" s="55"/>
      <c r="E10" s="55"/>
      <c r="F10" s="55"/>
      <c r="G10" s="55"/>
      <c r="H10" s="55"/>
    </row>
  </sheetData>
  <mergeCells count="11">
    <mergeCell ref="A10:H10"/>
    <mergeCell ref="A7:A8"/>
    <mergeCell ref="B7:B8"/>
    <mergeCell ref="C7:C8"/>
    <mergeCell ref="F1:H1"/>
    <mergeCell ref="F2:H2"/>
    <mergeCell ref="A4:H4"/>
    <mergeCell ref="A5:H5"/>
    <mergeCell ref="D7:D8"/>
    <mergeCell ref="E7:E8"/>
    <mergeCell ref="F7:G7"/>
  </mergeCells>
  <phoneticPr fontId="16" type="noConversion"/>
  <hyperlinks>
    <hyperlink ref="D7" r:id="rId1" display="javascript:scrollText(5421891)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H10"/>
  <sheetViews>
    <sheetView workbookViewId="0">
      <selection activeCell="L22" sqref="L22"/>
    </sheetView>
  </sheetViews>
  <sheetFormatPr defaultRowHeight="15" x14ac:dyDescent="0.25"/>
  <cols>
    <col min="2" max="2" width="20.85546875" customWidth="1"/>
    <col min="3" max="3" width="9.5703125" customWidth="1"/>
    <col min="4" max="5" width="20" customWidth="1"/>
    <col min="6" max="8" width="14.7109375" customWidth="1"/>
  </cols>
  <sheetData>
    <row r="1" spans="1:8" ht="69" customHeight="1" x14ac:dyDescent="0.25">
      <c r="F1" s="48" t="s">
        <v>373</v>
      </c>
      <c r="G1" s="48"/>
      <c r="H1" s="48"/>
    </row>
    <row r="2" spans="1:8" x14ac:dyDescent="0.25">
      <c r="F2" s="56" t="s">
        <v>374</v>
      </c>
      <c r="G2" s="56"/>
      <c r="H2" s="56"/>
    </row>
    <row r="4" spans="1:8" ht="39" customHeight="1" x14ac:dyDescent="0.25">
      <c r="A4" s="44" t="s">
        <v>375</v>
      </c>
      <c r="B4" s="45"/>
      <c r="C4" s="45"/>
      <c r="D4" s="45"/>
      <c r="E4" s="45"/>
      <c r="F4" s="45"/>
      <c r="G4" s="45"/>
      <c r="H4" s="45"/>
    </row>
    <row r="5" spans="1:8" ht="15.75" x14ac:dyDescent="0.25">
      <c r="A5" s="46" t="s">
        <v>26</v>
      </c>
      <c r="B5" s="46"/>
      <c r="C5" s="46"/>
      <c r="D5" s="46"/>
      <c r="E5" s="46"/>
      <c r="F5" s="46"/>
      <c r="G5" s="46"/>
      <c r="H5" s="46"/>
    </row>
    <row r="7" spans="1:8" ht="15.75" x14ac:dyDescent="0.25">
      <c r="A7" s="60" t="s">
        <v>27</v>
      </c>
      <c r="B7" s="60" t="s">
        <v>376</v>
      </c>
      <c r="C7" s="60" t="s">
        <v>377</v>
      </c>
      <c r="D7" s="43" t="s">
        <v>378</v>
      </c>
      <c r="E7" s="43"/>
      <c r="F7" s="60" t="s">
        <v>379</v>
      </c>
      <c r="G7" s="60" t="s">
        <v>380</v>
      </c>
      <c r="H7" s="60" t="s">
        <v>381</v>
      </c>
    </row>
    <row r="8" spans="1:8" ht="82.5" customHeight="1" x14ac:dyDescent="0.25">
      <c r="A8" s="61"/>
      <c r="B8" s="61"/>
      <c r="C8" s="61"/>
      <c r="D8" s="1" t="s">
        <v>382</v>
      </c>
      <c r="E8" s="27" t="s">
        <v>383</v>
      </c>
      <c r="F8" s="61"/>
      <c r="G8" s="61"/>
      <c r="H8" s="61"/>
    </row>
    <row r="9" spans="1:8" ht="15.75" x14ac:dyDescent="0.25">
      <c r="A9" s="18" t="s">
        <v>0</v>
      </c>
      <c r="B9" s="62" t="s">
        <v>384</v>
      </c>
      <c r="C9" s="63"/>
      <c r="D9" s="63"/>
      <c r="E9" s="63"/>
      <c r="F9" s="63"/>
      <c r="G9" s="63"/>
      <c r="H9" s="64"/>
    </row>
    <row r="10" spans="1:8" x14ac:dyDescent="0.25">
      <c r="A10" s="55" t="s">
        <v>385</v>
      </c>
      <c r="B10" s="55"/>
      <c r="C10" s="55"/>
      <c r="D10" s="55"/>
      <c r="E10" s="55"/>
      <c r="F10" s="55"/>
      <c r="G10" s="55"/>
      <c r="H10" s="55"/>
    </row>
  </sheetData>
  <mergeCells count="13">
    <mergeCell ref="G7:G8"/>
    <mergeCell ref="H7:H8"/>
    <mergeCell ref="B9:H9"/>
    <mergeCell ref="F1:H1"/>
    <mergeCell ref="F2:H2"/>
    <mergeCell ref="A4:H4"/>
    <mergeCell ref="A5:H5"/>
    <mergeCell ref="A10:H10"/>
    <mergeCell ref="A7:A8"/>
    <mergeCell ref="B7:B8"/>
    <mergeCell ref="C7:C8"/>
    <mergeCell ref="D7:E7"/>
    <mergeCell ref="F7:F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K27"/>
  <sheetViews>
    <sheetView zoomScale="70" workbookViewId="0">
      <selection activeCell="S19" sqref="S19"/>
    </sheetView>
  </sheetViews>
  <sheetFormatPr defaultRowHeight="15" x14ac:dyDescent="0.25"/>
  <cols>
    <col min="2" max="2" width="17.5703125" customWidth="1"/>
    <col min="3" max="5" width="12" customWidth="1"/>
    <col min="6" max="7" width="19.85546875" customWidth="1"/>
    <col min="8" max="11" width="12.85546875" customWidth="1"/>
  </cols>
  <sheetData>
    <row r="1" spans="1:11" ht="60" customHeight="1" x14ac:dyDescent="0.25">
      <c r="I1" s="48" t="s">
        <v>373</v>
      </c>
      <c r="J1" s="48"/>
      <c r="K1" s="48"/>
    </row>
    <row r="2" spans="1:11" x14ac:dyDescent="0.25">
      <c r="I2" s="56" t="s">
        <v>386</v>
      </c>
      <c r="J2" s="56"/>
      <c r="K2" s="56"/>
    </row>
    <row r="4" spans="1:11" ht="48" customHeight="1" x14ac:dyDescent="0.25">
      <c r="A4" s="44" t="s">
        <v>387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5.75" x14ac:dyDescent="0.25">
      <c r="A5" s="46" t="s">
        <v>26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8" spans="1:11" ht="23.25" customHeight="1" x14ac:dyDescent="0.25">
      <c r="A8" s="50" t="s">
        <v>27</v>
      </c>
      <c r="B8" s="50" t="s">
        <v>388</v>
      </c>
      <c r="C8" s="50" t="s">
        <v>389</v>
      </c>
      <c r="D8" s="50" t="s">
        <v>390</v>
      </c>
      <c r="E8" s="50" t="s">
        <v>391</v>
      </c>
      <c r="F8" s="50" t="s">
        <v>378</v>
      </c>
      <c r="G8" s="50"/>
      <c r="H8" s="65" t="s">
        <v>392</v>
      </c>
      <c r="I8" s="65" t="s">
        <v>380</v>
      </c>
      <c r="J8" s="50" t="s">
        <v>393</v>
      </c>
      <c r="K8" s="50" t="s">
        <v>394</v>
      </c>
    </row>
    <row r="9" spans="1:11" ht="51" x14ac:dyDescent="0.25">
      <c r="A9" s="50"/>
      <c r="B9" s="50"/>
      <c r="C9" s="50"/>
      <c r="D9" s="50"/>
      <c r="E9" s="50"/>
      <c r="F9" s="33" t="s">
        <v>382</v>
      </c>
      <c r="G9" s="33" t="s">
        <v>395</v>
      </c>
      <c r="H9" s="66"/>
      <c r="I9" s="66"/>
      <c r="J9" s="50"/>
      <c r="K9" s="50"/>
    </row>
    <row r="10" spans="1:11" x14ac:dyDescent="0.25">
      <c r="A10" s="33" t="s">
        <v>7</v>
      </c>
      <c r="B10" s="34" t="s">
        <v>396</v>
      </c>
      <c r="C10" s="3"/>
      <c r="D10" s="3"/>
      <c r="E10" s="3"/>
      <c r="F10" s="19"/>
      <c r="G10" s="19"/>
      <c r="H10" s="19"/>
      <c r="I10" s="19"/>
      <c r="J10" s="19"/>
      <c r="K10" s="19"/>
    </row>
    <row r="11" spans="1:11" x14ac:dyDescent="0.25">
      <c r="A11" s="3"/>
      <c r="B11" s="3"/>
      <c r="C11" s="3"/>
      <c r="D11" s="3"/>
      <c r="E11" s="3"/>
      <c r="F11" s="19"/>
      <c r="G11" s="19"/>
      <c r="H11" s="19"/>
      <c r="I11" s="19"/>
      <c r="J11" s="19"/>
      <c r="K11" s="19"/>
    </row>
    <row r="12" spans="1:11" x14ac:dyDescent="0.25">
      <c r="A12" s="3"/>
      <c r="B12" s="3"/>
      <c r="C12" s="3"/>
      <c r="D12" s="3"/>
      <c r="E12" s="3"/>
      <c r="F12" s="19"/>
      <c r="G12" s="19"/>
      <c r="H12" s="19"/>
      <c r="I12" s="19"/>
      <c r="J12" s="19"/>
      <c r="K12" s="19"/>
    </row>
    <row r="13" spans="1:11" x14ac:dyDescent="0.25">
      <c r="A13" s="33" t="s">
        <v>8</v>
      </c>
      <c r="B13" s="34" t="s">
        <v>397</v>
      </c>
      <c r="C13" s="3"/>
      <c r="D13" s="3"/>
      <c r="E13" s="3"/>
      <c r="F13" s="19"/>
      <c r="G13" s="19"/>
      <c r="H13" s="19"/>
      <c r="I13" s="19"/>
      <c r="J13" s="19"/>
      <c r="K13" s="19"/>
    </row>
    <row r="14" spans="1:11" x14ac:dyDescent="0.25">
      <c r="A14" s="3"/>
      <c r="B14" s="3"/>
      <c r="C14" s="3"/>
      <c r="D14" s="3"/>
      <c r="E14" s="3"/>
      <c r="F14" s="19"/>
      <c r="G14" s="19"/>
      <c r="H14" s="19"/>
      <c r="I14" s="19"/>
      <c r="J14" s="19"/>
      <c r="K14" s="19"/>
    </row>
    <row r="15" spans="1:11" x14ac:dyDescent="0.25">
      <c r="A15" s="3"/>
      <c r="B15" s="3"/>
      <c r="C15" s="3"/>
      <c r="D15" s="3"/>
      <c r="E15" s="3"/>
      <c r="F15" s="19"/>
      <c r="G15" s="19"/>
      <c r="H15" s="19"/>
      <c r="I15" s="19"/>
      <c r="J15" s="19"/>
      <c r="K15" s="19"/>
    </row>
    <row r="16" spans="1:11" x14ac:dyDescent="0.25">
      <c r="A16" s="33" t="s">
        <v>9</v>
      </c>
      <c r="B16" s="34" t="s">
        <v>398</v>
      </c>
      <c r="C16" s="3"/>
      <c r="D16" s="3"/>
      <c r="E16" s="3"/>
      <c r="F16" s="19"/>
      <c r="G16" s="19"/>
      <c r="H16" s="19"/>
      <c r="I16" s="19"/>
      <c r="J16" s="19"/>
      <c r="K16" s="19"/>
    </row>
    <row r="17" spans="1:11" x14ac:dyDescent="0.25">
      <c r="A17" s="3"/>
      <c r="B17" s="3"/>
      <c r="C17" s="3"/>
      <c r="D17" s="3"/>
      <c r="E17" s="3"/>
      <c r="F17" s="19"/>
      <c r="G17" s="19"/>
      <c r="H17" s="19"/>
      <c r="I17" s="19"/>
      <c r="J17" s="19"/>
      <c r="K17" s="19"/>
    </row>
    <row r="18" spans="1:11" x14ac:dyDescent="0.25">
      <c r="A18" s="3"/>
      <c r="B18" s="3"/>
      <c r="C18" s="3"/>
      <c r="D18" s="3"/>
      <c r="E18" s="3"/>
      <c r="F18" s="19"/>
      <c r="G18" s="19"/>
      <c r="H18" s="19"/>
      <c r="I18" s="19"/>
      <c r="J18" s="19"/>
      <c r="K18" s="19"/>
    </row>
    <row r="19" spans="1:11" ht="38.25" x14ac:dyDescent="0.25">
      <c r="A19" s="33" t="s">
        <v>10</v>
      </c>
      <c r="B19" s="34" t="s">
        <v>399</v>
      </c>
      <c r="C19" s="3"/>
      <c r="D19" s="3"/>
      <c r="E19" s="3"/>
      <c r="F19" s="19"/>
      <c r="G19" s="19"/>
      <c r="H19" s="19"/>
      <c r="I19" s="19"/>
      <c r="J19" s="19"/>
      <c r="K19" s="19"/>
    </row>
    <row r="20" spans="1:11" x14ac:dyDescent="0.25">
      <c r="A20" s="3"/>
      <c r="B20" s="3"/>
      <c r="C20" s="3"/>
      <c r="D20" s="3"/>
      <c r="E20" s="3"/>
      <c r="F20" s="19"/>
      <c r="G20" s="19"/>
      <c r="H20" s="19"/>
      <c r="I20" s="19"/>
      <c r="J20" s="19"/>
      <c r="K20" s="19"/>
    </row>
    <row r="21" spans="1:11" x14ac:dyDescent="0.25">
      <c r="A21" s="3"/>
      <c r="B21" s="3"/>
      <c r="C21" s="3"/>
      <c r="D21" s="3"/>
      <c r="E21" s="3"/>
      <c r="F21" s="19"/>
      <c r="G21" s="19"/>
      <c r="H21" s="19"/>
      <c r="I21" s="19"/>
      <c r="J21" s="19"/>
      <c r="K21" s="19"/>
    </row>
    <row r="22" spans="1:11" ht="25.5" x14ac:dyDescent="0.25">
      <c r="A22" s="33" t="s">
        <v>11</v>
      </c>
      <c r="B22" s="34" t="s">
        <v>400</v>
      </c>
      <c r="C22" s="3"/>
      <c r="D22" s="3"/>
      <c r="E22" s="3"/>
      <c r="F22" s="19"/>
      <c r="G22" s="19"/>
      <c r="H22" s="19"/>
      <c r="I22" s="19"/>
      <c r="J22" s="19"/>
      <c r="K22" s="19"/>
    </row>
    <row r="23" spans="1:11" x14ac:dyDescent="0.25">
      <c r="A23" s="3"/>
      <c r="B23" s="3"/>
      <c r="C23" s="3"/>
      <c r="D23" s="3"/>
      <c r="E23" s="3"/>
      <c r="F23" s="19"/>
      <c r="G23" s="19"/>
      <c r="H23" s="19"/>
      <c r="I23" s="19"/>
      <c r="J23" s="19"/>
      <c r="K23" s="19"/>
    </row>
    <row r="24" spans="1:11" x14ac:dyDescent="0.25">
      <c r="A24" s="3"/>
      <c r="B24" s="3"/>
      <c r="C24" s="3"/>
      <c r="D24" s="3"/>
      <c r="E24" s="3"/>
      <c r="F24" s="19"/>
      <c r="G24" s="19"/>
      <c r="H24" s="19"/>
      <c r="I24" s="19"/>
      <c r="J24" s="19"/>
      <c r="K24" s="19"/>
    </row>
    <row r="25" spans="1:11" ht="25.5" x14ac:dyDescent="0.25">
      <c r="A25" s="33" t="s">
        <v>12</v>
      </c>
      <c r="B25" s="34" t="s">
        <v>401</v>
      </c>
      <c r="C25" s="3"/>
      <c r="D25" s="3"/>
      <c r="E25" s="3"/>
      <c r="F25" s="19"/>
      <c r="G25" s="19"/>
      <c r="H25" s="19"/>
      <c r="I25" s="19"/>
      <c r="J25" s="19"/>
      <c r="K25" s="19"/>
    </row>
    <row r="26" spans="1:11" x14ac:dyDescent="0.25">
      <c r="A26" s="3"/>
      <c r="B26" s="3"/>
      <c r="C26" s="3"/>
      <c r="D26" s="3"/>
      <c r="E26" s="3"/>
      <c r="F26" s="19"/>
      <c r="G26" s="19"/>
      <c r="H26" s="19"/>
      <c r="I26" s="19"/>
      <c r="J26" s="19"/>
      <c r="K26" s="19"/>
    </row>
    <row r="27" spans="1:11" x14ac:dyDescent="0.25">
      <c r="A27" s="3"/>
      <c r="B27" s="3"/>
      <c r="C27" s="3"/>
      <c r="D27" s="3"/>
      <c r="E27" s="3"/>
      <c r="F27" s="19"/>
      <c r="G27" s="19"/>
      <c r="H27" s="19"/>
      <c r="I27" s="19"/>
      <c r="J27" s="19"/>
      <c r="K27" s="19"/>
    </row>
  </sheetData>
  <mergeCells count="14">
    <mergeCell ref="A4:K4"/>
    <mergeCell ref="A5:K5"/>
    <mergeCell ref="A8:A9"/>
    <mergeCell ref="B8:B9"/>
    <mergeCell ref="C8:C9"/>
    <mergeCell ref="D8:D9"/>
    <mergeCell ref="E8:E9"/>
    <mergeCell ref="F8:G8"/>
    <mergeCell ref="I1:K1"/>
    <mergeCell ref="I2:K2"/>
    <mergeCell ref="H8:H9"/>
    <mergeCell ref="I8:I9"/>
    <mergeCell ref="J8:J9"/>
    <mergeCell ref="K8:K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Мундарижа</vt:lpstr>
      <vt:lpstr>1-илова </vt:lpstr>
      <vt:lpstr>2-илова</vt:lpstr>
      <vt:lpstr>3-илова</vt:lpstr>
      <vt:lpstr>4-илова</vt:lpstr>
      <vt:lpstr>5-илова</vt:lpstr>
      <vt:lpstr>6-илова</vt:lpstr>
      <vt:lpstr>7-илова</vt:lpstr>
      <vt:lpstr>8-илова</vt:lpstr>
      <vt:lpstr>9-илова</vt:lpstr>
      <vt:lpstr>10-илова</vt:lpstr>
      <vt:lpstr>11-илова</vt:lpstr>
      <vt:lpstr>12-илова</vt:lpstr>
      <vt:lpstr>13-илова</vt:lpstr>
      <vt:lpstr>14-илова</vt:lpstr>
      <vt:lpstr>15-илова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2021-06-08T05:14:50Z</cp:lastPrinted>
  <dcterms:created xsi:type="dcterms:W3CDTF">2021-06-03T04:14:16Z</dcterms:created>
  <dcterms:modified xsi:type="dcterms:W3CDTF">2024-10-08T10:01:02Z</dcterms:modified>
</cp:coreProperties>
</file>